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45621"/>
  <customWorkbookViews>
    <customWorkbookView name="User - Individuali peržiūra" guid="{E48B7BE0-09C0-4D2C-8773-75D23533BEA9}" mergeInterval="0" personalView="1" maximized="1" windowWidth="1263" windowHeight="463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L209" i="4" s="1"/>
  <c r="K210" i="4"/>
  <c r="K209" i="4" s="1"/>
  <c r="J210" i="4"/>
  <c r="J209" i="4" s="1"/>
  <c r="I210" i="4"/>
  <c r="I209" i="4" s="1"/>
  <c r="I208" i="4" s="1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I93" i="2" l="1"/>
  <c r="K227" i="1"/>
  <c r="K205" i="1"/>
  <c r="K109" i="1"/>
  <c r="K93" i="1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L311" i="3"/>
  <c r="L175" i="1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L174" i="1"/>
  <c r="L344" i="1" s="1"/>
  <c r="K174" i="2"/>
  <c r="K344" i="2" s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<sst xmlns="http://schemas.openxmlformats.org/spreadsheetml/2006/main" count="2007" uniqueCount="758">
  <si>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</si>
  <si>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</si>
  <si>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</si>
  <si>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</si>
  <si>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</si>
  <si>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</si>
  <si>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</si>
  <si>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</si>
  <si>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</si>
  <si>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</si>
  <si>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</si>
  <si>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</si>
  <si>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</si>
  <si>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</si>
  <si>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</si>
  <si>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</si>
  <si>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</si>
  <si>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</si>
  <si>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</si>
  <si>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</si>
  <si>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</si>
  <si>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</si>
  <si>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</si>
  <si>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</si>
  <si>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</si>
  <si>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</si>
  <si>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</si>
  <si>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</si>
  <si>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</si>
  <si>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</si>
  <si>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</si>
  <si>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</si>
  <si>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</si>
  <si>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</si>
  <si>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</si>
  <si>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</si>
  <si>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</si>
  <si>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</si>
  <si>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</si>
  <si>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</si>
  <si>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</si>
  <si>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</si>
  <si>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</si>
  <si>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</si>
  <si>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</si>
  <si>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</si>
  <si>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</si>
  <si>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</si>
  <si>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</si>
  <si>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</si>
  <si>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</si>
  <si>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</si>
  <si>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</si>
  <si>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</si>
  <si>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</si>
  <si>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</si>
  <si>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</si>
  <si>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</si>
  <si>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</si>
  <si>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</si>
  <si>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</si>
  <si>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</si>
  <si>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</si>
  <si>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</si>
  <si>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</si>
  <si>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</si>
  <si>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</si>
  <si>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</si>
  <si>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</si>
  <si>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</si>
  <si>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</si>
  <si>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</si>
  <si>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</si>
  <si>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</si>
  <si>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</si>
  <si>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</si>
  <si>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</si>
  <si>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</si>
  <si>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</si>
  <si>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</si>
  <si>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</si>
  <si>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</si>
  <si>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</si>
  <si>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</si>
  <si>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</si>
  <si>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</si>
  <si>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</si>
  <si>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</si>
  <si>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</si>
  <si>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</si>
  <si>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</si>
  <si>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</si>
  <si>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</si>
  <si>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</si>
  <si>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</si>
  <si>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</si>
  <si>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</si>
  <si>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</si>
  <si>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</si>
  <si>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</si>
  <si>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</si>
  <si>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</si>
  <si>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</si>
  <si>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</si>
  <si>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</si>
  <si>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</si>
  <si>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</si>
  <si>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</si>
  <si>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</si>
  <si>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</si>
  <si>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</si>
  <si>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</si>
  <si>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</si>
  <si>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</si>
  <si>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</si>
  <si>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</si>
  <si>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</si>
  <si>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</si>
  <si>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</si>
  <si>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</si>
  <si>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</si>
  <si>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</si>
  <si>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</si>
  <si>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</si>
  <si>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</si>
  <si>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</si>
  <si>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</si>
  <si>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</si>
  <si>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</si>
  <si>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</si>
  <si>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</si>
  <si>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</si>
  <si>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</si>
  <si>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</si>
  <si>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</si>
  <si>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</si>
  <si>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</si>
  <si>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</si>
  <si>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</si>
  <si>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</si>
  <si>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</si>
  <si>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</si>
  <si>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</si>
  <si>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</si>
  <si>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</si>
  <si>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</si>
  <si>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</si>
  <si>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</si>
  <si>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</si>
  <si>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</si>
  <si>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</si>
  <si>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</si>
  <si>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</si>
  <si>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</si>
  <si>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</si>
  <si>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</si>
  <si>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</si>
  <si>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</si>
  <si>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</si>
  <si>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</si>
  <si>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</si>
  <si>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</si>
  <si>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</si>
  <si>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</si>
  <si>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</si>
  <si>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</si>
  <si>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</si>
  <si>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</si>
  <si>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</si>
  <si>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</si>
  <si>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</si>
  <si>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</si>
  <si>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</si>
  <si>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</si>
  <si>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</si>
  <si>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</si>
  <si>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</si>
  <si>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</si>
  <si>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</si>
  <si>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</si>
  <si>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</si>
  <si>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</si>
  <si>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</si>
  <si>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</si>
  <si>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</si>
  <si>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</si>
  <si>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</si>
  <si>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</si>
  <si>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</si>
  <si>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</si>
  <si>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</si>
  <si>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</si>
  <si>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</si>
  <si>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</si>
  <si>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</si>
  <si>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</si>
  <si>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</si>
  <si>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</si>
  <si>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</si>
  <si>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</si>
  <si>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</si>
  <si>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</si>
  <si>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</si>
  <si>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</si>
  <si>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</si>
  <si>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</si>
  <si>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</si>
  <si>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</si>
  <si>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</si>
  <si>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</si>
  <si>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</si>
  <si>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</si>
  <si>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</si>
  <si>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</si>
  <si>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</si>
  <si>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</si>
  <si>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</si>
  <si>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</si>
  <si>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</si>
  <si>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</si>
  <si>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</si>
  <si>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</si>
  <si>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</si>
  <si>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</si>
  <si>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</si>
  <si>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</si>
  <si>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</si>
  <si>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</si>
  <si>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</si>
  <si>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</si>
  <si>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</si>
  <si>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</si>
  <si>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</si>
  <si>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</si>
  <si>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</si>
  <si>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</si>
  <si>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</si>
  <si>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</si>
  <si>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</si>
  <si>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</si>
  <si>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</si>
  <si>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</si>
  <si>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</si>
  <si>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</si>
  <si>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</si>
  <si>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</si>
  <si>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</si>
  <si>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</si>
  <si>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</si>
  <si>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</si>
  <si>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</si>
  <si>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</si>
  <si>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</si>
  <si>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</si>
  <si>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</si>
  <si>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</si>
  <si>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</si>
  <si>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</si>
  <si>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</si>
  <si>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</si>
  <si>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</si>
  <si>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</si>
  <si>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</si>
  <si>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</si>
  <si>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</si>
  <si>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</si>
  <si>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</si>
  <si>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</si>
  <si>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</si>
  <si>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</si>
  <si>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</si>
  <si>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</si>
  <si>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</si>
  <si>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</si>
  <si>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</si>
  <si>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</si>
  <si>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</si>
  <si>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</si>
  <si>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</si>
  <si>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</si>
  <si>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</si>
  <si>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</si>
  <si>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</si>
  <si>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</si>
  <si>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</si>
  <si>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</si>
  <si>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</si>
  <si>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</si>
  <si>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</si>
  <si>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</si>
  <si>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</si>
  <si>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</si>
  <si>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</si>
  <si>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</si>
  <si>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</si>
  <si>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</si>
  <si>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</si>
  <si>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</si>
  <si>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</si>
  <si>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</si>
  <si>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</si>
  <si>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</si>
  <si>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</si>
  <si>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</si>
  <si>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</si>
  <si>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</si>
  <si>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</si>
  <si>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</si>
  <si>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</si>
  <si>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</si>
  <si>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</si>
  <si>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</si>
  <si>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</si>
  <si>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</si>
  <si>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</si>
  <si>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</si>
  <si>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</si>
  <si>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</si>
  <si>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</si>
  <si>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</si>
  <si>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</si>
  <si>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</si>
  <si>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</si>
  <si>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</si>
  <si>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</si>
  <si>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</si>
  <si>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</si>
  <si>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</si>
  <si>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</si>
  <si>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</si>
  <si>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</si>
  <si>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</si>
  <si>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</si>
  <si>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</si>
  <si>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</si>
  <si>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</si>
  <si>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</si>
  <si>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</si>
  <si>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</si>
  <si>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</si>
  <si>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</si>
  <si>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</si>
  <si>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</si>
  <si>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</si>
  <si>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</si>
  <si>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</si>
  <si>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</si>
  <si>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</si>
  <si>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</si>
  <si>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</si>
  <si>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</si>
  <si>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</si>
  <si>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</si>
  <si>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</si>
  <si>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</si>
  <si>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</si>
  <si>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</si>
  <si>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</si>
  <si>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</si>
  <si>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</si>
  <si>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</si>
  <si>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</si>
  <si>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</si>
  <si>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</si>
  <si>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</si>
  <si>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</si>
  <si>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</si>
  <si>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</si>
  <si>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</si>
  <si>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</si>
  <si>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</si>
  <si>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</si>
  <si>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</si>
  <si>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</si>
  <si>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</si>
  <si>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</si>
  <si>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</si>
  <si>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</si>
  <si>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</si>
  <si>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</si>
  <si>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</si>
  <si>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</si>
  <si>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</si>
  <si>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</si>
  <si>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</si>
  <si>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</si>
  <si>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</si>
  <si>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</si>
  <si>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</si>
  <si>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</si>
  <si>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</si>
  <si>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</si>
  <si>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</si>
  <si>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</si>
  <si>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</si>
  <si>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</si>
  <si>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</si>
  <si>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</si>
  <si>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</si>
  <si>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</si>
  <si>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</si>
  <si>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</si>
  <si>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</si>
  <si>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</si>
  <si>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</si>
  <si>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</si>
  <si>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</si>
  <si>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</si>
  <si>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</si>
  <si>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</si>
  <si>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</si>
  <si>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</si>
  <si>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</si>
  <si>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</si>
  <si>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</si>
  <si>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</si>
  <si>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</si>
  <si>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</si>
  <si>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</si>
  <si>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</si>
  <si>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</si>
  <si>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</si>
  <si>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</si>
  <si>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</si>
  <si>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</si>
  <si>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</si>
  <si>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</si>
  <si>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</si>
  <si>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</si>
  <si>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</si>
  <si>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</si>
  <si>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</si>
  <si>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</si>
  <si>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</si>
  <si>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</si>
  <si>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</si>
  <si>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</si>
  <si>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</si>
  <si>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</si>
  <si>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</si>
  <si>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</si>
  <si>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</si>
  <si>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</si>
  <si>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</si>
  <si>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</si>
  <si>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</si>
  <si>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</si>
  <si>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</si>
  <si>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</si>
  <si>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</si>
  <si>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</si>
  <si>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</si>
  <si>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</si>
  <si>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</si>
  <si>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</si>
  <si>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</si>
  <si>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</si>
  <si>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</si>
  <si>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</si>
  <si>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</si>
  <si>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</si>
  <si>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</si>
  <si>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</si>
  <si>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</si>
  <si>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</si>
  <si>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</si>
  <si>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</si>
  <si>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</si>
  <si>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</si>
  <si>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</si>
  <si>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</si>
  <si>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</si>
  <si>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</si>
  <si>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</si>
  <si>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</si>
  <si>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</si>
  <si>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</si>
  <si>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</si>
  <si>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</si>
  <si>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</si>
  <si>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</si>
  <si>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</si>
  <si>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</si>
  <si>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</si>
  <si>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</si>
  <si>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</si>
  <si>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</si>
  <si>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</si>
  <si>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</si>
  <si>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</si>
  <si>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</si>
  <si>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</si>
  <si>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</si>
  <si>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</si>
  <si>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</si>
  <si>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</si>
  <si>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</si>
  <si>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</si>
  <si>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</si>
  <si>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</si>
  <si>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</si>
  <si>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</si>
  <si>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</si>
  <si>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</si>
  <si>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</si>
  <si>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</si>
  <si>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</si>
  <si>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</si>
  <si>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</si>
  <si>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</si>
  <si>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</si>
  <si>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</si>
  <si>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</si>
  <si>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</si>
  <si>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</si>
  <si>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</si>
  <si>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</si>
  <si>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</si>
  <si>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</si>
  <si>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</si>
  <si>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</si>
  <si>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</si>
  <si>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</si>
  <si>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</si>
  <si>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</si>
  <si>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</si>
  <si>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</si>
  <si>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</si>
  <si>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</si>
  <si>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</si>
  <si>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</si>
  <si>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</si>
  <si>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</si>
  <si>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</si>
  <si>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</si>
  <si>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</si>
  <si>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</si>
  <si>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</si>
  <si>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</si>
  <si>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</si>
  <si>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</si>
  <si>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</si>
  <si>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</si>
  <si>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</si>
  <si>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</si>
  <si>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</si>
  <si>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</si>
  <si>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</si>
  <si>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</si>
  <si>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</si>
  <si>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</si>
  <si>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</si>
  <si>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</si>
  <si>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</si>
  <si>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</si>
  <si>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</si>
  <si>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</si>
  <si>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</si>
  <si>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</si>
  <si>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</si>
  <si>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</si>
  <si>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</si>
  <si>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</si>
  <si>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</si>
  <si>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</si>
  <si>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</si>
  <si>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</si>
  <si>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</si>
  <si>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</si>
  <si>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</si>
  <si>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</si>
  <si>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</si>
  <si>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</si>
  <si>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</si>
  <si>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</si>
  <si>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</si>
  <si>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</si>
  <si>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</si>
  <si>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</si>
  <si>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</si>
  <si>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</si>
  <si>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</si>
  <si>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</si>
  <si>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</si>
  <si>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</si>
  <si>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</si>
  <si>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</si>
  <si>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</si>
  <si>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</si>
  <si>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</si>
  <si>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</si>
  <si>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</si>
  <si>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</si>
  <si>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</si>
  <si>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</si>
  <si>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</si>
  <si>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</si>
  <si>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</si>
  <si>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</si>
  <si>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</si>
  <si>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</si>
  <si>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</si>
  <si>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</si>
  <si>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</si>
  <si>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</si>
  <si>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</si>
  <si>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</si>
  <si>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</si>
  <si>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</si>
  <si>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</si>
  <si>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</si>
  <si>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</si>
  <si>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</si>
  <si>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</si>
  <si>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</si>
  <si>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</si>
  <si>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</si>
  <si>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</si>
  <si>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</si>
  <si>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</si>
  <si>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</si>
  <si>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</si>
  <si>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</si>
  <si>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</si>
  <si>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</si>
  <si>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</si>
  <si>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</si>
  <si>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</si>
  <si>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</si>
  <si>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</si>
  <si>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</si>
  <si>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</si>
  <si>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</si>
  <si>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</si>
  <si>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</si>
  <si>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</si>
  <si>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</si>
  <si>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</si>
  <si>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</si>
  <si>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</si>
  <si>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</si>
  <si>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</si>
  <si>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</si>
  <si>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</si>
  <si>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</si>
  <si>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</si>
  <si>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</si>
  <si>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</si>
  <si>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</si>
  <si>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</si>
  <si>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</si>
  <si>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</si>
  <si>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</si>
  <si>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</si>
  <si>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</si>
  <si>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</si>
  <si>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</si>
  <si>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</si>
  <si>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</si>
  <si>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</si>
  <si>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</si>
  <si>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</si>
  <si>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</si>
  <si>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</si>
  <si>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</si>
  <si>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</si>
  <si>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</si>
  <si>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</si>
  <si>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</si>
  <si>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</si>
  <si>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</si>
  <si>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</si>
  <si>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</si>
  <si>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</si>
  <si>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</si>
  <si>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</si>
  <si>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</si>
  <si>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</si>
  <si>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</si>
  <si>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</si>
  <si>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</si>
  <si>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</si>
  <si>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</si>
  <si>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</si>
  <si>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</si>
  <si>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</si>
  <si>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</si>
  <si>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</si>
  <si>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</si>
  <si>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</si>
  <si>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</si>
  <si>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</si>
  <si>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</si>
  <si>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</si>
  <si>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</si>
  <si>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</si>
  <si>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</si>
  <si>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</si>
  <si>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</si>
  <si>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</si>
  <si>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</si>
  <si>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</si>
  <si>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</si>
  <si>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</si>
  <si>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</si>
  <si>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</si>
  <si>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</si>
  <si>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</si>
  <si>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</si>
  <si>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</si>
  <si>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</si>
  <si>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</si>
  <si>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</si>
  <si>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</si>
  <si>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</si>
  <si>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</si>
  <si>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</si>
  <si>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</si>
  <si>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</si>
  <si>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</si>
  <si>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</si>
  <si>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</si>
  <si>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</si>
  <si>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</si>
  <si>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</si>
  <si>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</si>
  <si>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</si>
  <si>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</si>
  <si>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</si>
  <si>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</si>
  <si>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</si>
  <si>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</si>
  <si>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</si>
  <si>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</si>
  <si>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</si>
  <si>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</si>
  <si>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</si>
  <si>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</si>
  <si>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</si>
  <si>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</si>
  <si>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</si>
  <si>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</si>
  <si>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</si>
  <si>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</si>
  <si>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</si>
  <si>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</si>
  <si>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</si>
  <si>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</si>
  <si>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</si>
  <si>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ELEKTRĖNŲ SAV VIEVIO GIMNAZIJA</t>
  </si>
  <si>
    <t>KETVIRTINĖ</t>
  </si>
  <si>
    <t>Vyr buhalterė</t>
  </si>
  <si>
    <t>Janė Dambrauskienė</t>
  </si>
  <si>
    <t>SUVESTINĖ</t>
  </si>
  <si>
    <t>2021_ M. BIRŽELIO  30_ D.</t>
  </si>
  <si>
    <t>2021-07-01 Nr. AS-80</t>
  </si>
  <si>
    <t>L.e.p. direktorius</t>
  </si>
  <si>
    <t>Giedrius Miliūnas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</si>
</sst>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5" Type="http://schemas.openxmlformats.org/officeDocument/2006/relationships/revisionLog" Target="revisionLog1.xml"/><Relationship Id="rId133" Type="http://schemas.openxmlformats.org/officeDocument/2006/relationships/revisionLog" Target="revisionLog10.xml"/><Relationship Id="rId124" Type="http://schemas.openxmlformats.org/officeDocument/2006/relationships/revisionLog" Target="revisionLog2.xml"/><Relationship Id="rId129" Type="http://schemas.openxmlformats.org/officeDocument/2006/relationships/revisionLog" Target="revisionLog6.xml"/><Relationship Id="rId132" Type="http://schemas.openxmlformats.org/officeDocument/2006/relationships/revisionLog" Target="revisionLog9.xml"/><Relationship Id="rId128" Type="http://schemas.openxmlformats.org/officeDocument/2006/relationships/revisionLog" Target="revisionLog5.xml"/><Relationship Id="rId131" Type="http://schemas.openxmlformats.org/officeDocument/2006/relationships/revisionLog" Target="revisionLog8.xml"/><Relationship Id="rId127" Type="http://schemas.openxmlformats.org/officeDocument/2006/relationships/revisionLog" Target="revisionLog4.xml"/><Relationship Id="rId130" Type="http://schemas.openxmlformats.org/officeDocument/2006/relationships/revisionLog" Target="revisionLog7.xml"/><Relationship Id="rId126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A7F3B6-A946-4E02-B2BD-311B2E6B86BF}" diskRevisions="1" revisionId="5854" version="13">
  <header guid="{6F6E1A8C-EC74-4FA2-9444-4062C392BDEB}" dateTime="2021-06-28T13:11:46" maxSheetId="6" userName="User" r:id="rId124" minRId="5755" maxRId="5786">
    <sheetIdMap count="5">
      <sheetId val="1"/>
      <sheetId val="2"/>
      <sheetId val="3"/>
      <sheetId val="4"/>
      <sheetId val="5"/>
    </sheetIdMap>
  </header>
  <header guid="{AE010569-E6A4-4CCA-B2ED-16CB1872257D}" dateTime="2021-07-01T11:59:10" maxSheetId="6" userName="User" r:id="rId125" minRId="5787">
    <sheetIdMap count="5">
      <sheetId val="1"/>
      <sheetId val="2"/>
      <sheetId val="3"/>
      <sheetId val="4"/>
      <sheetId val="5"/>
    </sheetIdMap>
  </header>
  <header guid="{B8001D29-F080-4C16-9269-4A65ECC936B2}" dateTime="2021-07-01T11:59:47" maxSheetId="6" userName="User" r:id="rId126" minRId="5796">
    <sheetIdMap count="5">
      <sheetId val="1"/>
      <sheetId val="2"/>
      <sheetId val="3"/>
      <sheetId val="4"/>
      <sheetId val="5"/>
    </sheetIdMap>
  </header>
  <header guid="{C984CA72-FEBC-479E-A2FF-1181758796B3}" dateTime="2021-07-01T13:38:43" maxSheetId="6" userName="User" r:id="rId127" minRId="5797" maxRId="5798">
    <sheetIdMap count="5">
      <sheetId val="1"/>
      <sheetId val="2"/>
      <sheetId val="3"/>
      <sheetId val="4"/>
      <sheetId val="5"/>
    </sheetIdMap>
  </header>
  <header guid="{5625981F-A657-4F14-B674-E13CDFBAF401}" dateTime="2021-07-07T08:01:30" maxSheetId="6" userName="User" r:id="rId128" minRId="5807" maxRId="5810">
    <sheetIdMap count="5">
      <sheetId val="1"/>
      <sheetId val="2"/>
      <sheetId val="3"/>
      <sheetId val="4"/>
      <sheetId val="5"/>
    </sheetIdMap>
  </header>
  <header guid="{89AA191D-E72F-47E2-85A4-E6C91675667B}" dateTime="2021-07-07T08:03:55" maxSheetId="6" userName="User" r:id="rId129">
    <sheetIdMap count="5">
      <sheetId val="1"/>
      <sheetId val="2"/>
      <sheetId val="3"/>
      <sheetId val="4"/>
      <sheetId val="5"/>
    </sheetIdMap>
  </header>
  <header guid="{7A278B12-2788-45BC-AC8C-B5F9A08A02F2}" dateTime="2021-07-07T10:10:52" maxSheetId="6" userName="User" r:id="rId130">
    <sheetIdMap count="5">
      <sheetId val="1"/>
      <sheetId val="2"/>
      <sheetId val="3"/>
      <sheetId val="4"/>
      <sheetId val="5"/>
    </sheetIdMap>
  </header>
  <header guid="{6426EDE0-7C70-4D77-ADBD-1F81DF877355}" dateTime="2021-07-07T10:38:03" maxSheetId="6" userName="User" r:id="rId131" minRId="5835" maxRId="5836">
    <sheetIdMap count="5">
      <sheetId val="1"/>
      <sheetId val="2"/>
      <sheetId val="3"/>
      <sheetId val="4"/>
      <sheetId val="5"/>
    </sheetIdMap>
  </header>
  <header guid="{7A484CA4-219C-40C1-B6D6-2AD8A78711DB}" dateTime="2021-07-07T10:48:17" maxSheetId="6" userName="User" r:id="rId132" minRId="5845">
    <sheetIdMap count="5">
      <sheetId val="1"/>
      <sheetId val="2"/>
      <sheetId val="3"/>
      <sheetId val="4"/>
      <sheetId val="5"/>
    </sheetIdMap>
  </header>
  <header guid="{C5A7F3B6-A946-4E02-B2BD-311B2E6B86BF}" dateTime="2021-07-08T08:35:30" maxSheetId="6" userName="User" r:id="rId133" minRId="584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7" sId="4" numFmtId="4">
    <oc r="L35">
      <v>862789</v>
    </oc>
    <nc r="L35">
      <v>828853.47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6" sId="4" numFmtId="4">
    <oc r="L35">
      <v>828853.47</v>
    </oc>
    <nc r="L35">
      <v>862789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5" sId="4" numFmtId="4">
    <oc r="I35">
      <v>1441800</v>
    </oc>
    <nc r="I35">
      <v>1442376.44</v>
    </nc>
  </rcc>
  <rcc rId="5756" sId="4" numFmtId="4">
    <oc r="J35">
      <v>1013680</v>
    </oc>
    <nc r="J35">
      <v>1014256.44</v>
    </nc>
  </rcc>
  <rcc rId="5757" sId="4" numFmtId="4">
    <oc r="K35">
      <v>371484.47</v>
    </oc>
    <nc r="K35">
      <v>862789</v>
    </nc>
  </rcc>
  <rcc rId="5758" sId="4" numFmtId="4">
    <oc r="L35">
      <v>371484.47</v>
    </oc>
    <nc r="L35">
      <v>862789</v>
    </nc>
  </rcc>
  <rcc rId="5759" sId="4" numFmtId="4">
    <oc r="J41">
      <v>15750</v>
    </oc>
    <nc r="J41">
      <v>15758.36</v>
    </nc>
  </rcc>
  <rcc rId="5760" sId="4" numFmtId="4">
    <oc r="K41">
      <v>5737.95</v>
    </oc>
    <nc r="K41">
      <v>13655.45</v>
    </nc>
  </rcc>
  <rcc rId="5761" sId="4" numFmtId="4">
    <oc r="L41">
      <v>5737.95</v>
    </oc>
    <nc r="L41">
      <v>13655.45</v>
    </nc>
  </rcc>
  <rcc rId="5762" sId="4" numFmtId="4">
    <oc r="K47">
      <v>7.3</v>
    </oc>
    <nc r="K47">
      <v>21.9</v>
    </nc>
  </rcc>
  <rcc rId="5763" sId="4" numFmtId="4">
    <oc r="L47">
      <v>7.3</v>
    </oc>
    <nc r="L47">
      <v>21.9</v>
    </nc>
  </rcc>
  <rcc rId="5764" sId="4" numFmtId="4">
    <oc r="K48">
      <v>627.38</v>
    </oc>
    <nc r="K48">
      <v>1498.64</v>
    </nc>
  </rcc>
  <rcc rId="5765" sId="4" numFmtId="4">
    <oc r="L48">
      <v>627.38</v>
    </oc>
    <nc r="L48">
      <v>1498.64</v>
    </nc>
  </rcc>
  <rcc rId="5766" sId="4" numFmtId="4">
    <oc r="K49">
      <v>1008.42</v>
    </oc>
    <nc r="K49">
      <v>2888.18</v>
    </nc>
  </rcc>
  <rcc rId="5767" sId="4" numFmtId="4">
    <oc r="L49">
      <v>1008.42</v>
    </oc>
    <nc r="L49">
      <v>2888.18</v>
    </nc>
  </rcc>
  <rcc rId="5768" sId="4" numFmtId="4">
    <nc r="K54">
      <v>1082.42</v>
    </nc>
  </rcc>
  <rcc rId="5769" sId="4" numFmtId="4">
    <nc r="L54">
      <v>1082.42</v>
    </nc>
  </rcc>
  <rcc rId="5770" sId="4" numFmtId="4">
    <oc r="J55">
      <v>1850</v>
    </oc>
    <nc r="J55">
      <v>2050</v>
    </nc>
  </rcc>
  <rcc rId="5771" sId="4" numFmtId="4">
    <oc r="K55">
      <v>789</v>
    </oc>
    <nc r="K55">
      <v>1442</v>
    </nc>
  </rcc>
  <rcc rId="5772" sId="4" numFmtId="4">
    <oc r="L55">
      <v>789</v>
    </oc>
    <nc r="L55">
      <v>1442</v>
    </nc>
  </rcc>
  <rcc rId="5773" sId="4" numFmtId="4">
    <oc r="K57">
      <v>28016.2</v>
    </oc>
    <nc r="K57">
      <v>38441.93</v>
    </nc>
  </rcc>
  <rcc rId="5774" sId="4" numFmtId="4">
    <oc r="L57">
      <v>28016.2</v>
    </oc>
    <nc r="L57">
      <v>38441.93</v>
    </nc>
  </rcc>
  <rcc rId="5775" sId="4" numFmtId="4">
    <oc r="J58">
      <v>19100</v>
    </oc>
    <nc r="J58">
      <v>18900</v>
    </nc>
  </rcc>
  <rcc rId="5776" sId="4" numFmtId="4">
    <oc r="K58">
      <v>3507.41</v>
    </oc>
    <nc r="K58">
      <v>5428.29</v>
    </nc>
  </rcc>
  <rcc rId="5777" sId="4" numFmtId="4">
    <oc r="L58">
      <v>3507.41</v>
    </oc>
    <nc r="L58">
      <v>5428.29</v>
    </nc>
  </rcc>
  <rcc rId="5778" sId="4" numFmtId="4">
    <oc r="K60">
      <v>4082.82</v>
    </oc>
    <nc r="K60">
      <v>18871.25</v>
    </nc>
  </rcc>
  <rcc rId="5779" sId="4" numFmtId="4">
    <oc r="L60">
      <v>4082.82</v>
    </oc>
    <nc r="L60">
      <v>18871.25</v>
    </nc>
  </rcc>
  <rcc rId="5780" sId="4" numFmtId="4">
    <oc r="K148">
      <v>1531.37</v>
    </oc>
    <nc r="K148">
      <v>1842.19</v>
    </nc>
  </rcc>
  <rcc rId="5781" sId="4" numFmtId="4">
    <oc r="L148">
      <v>1531.37</v>
    </oc>
    <nc r="L148">
      <v>1842.19</v>
    </nc>
  </rcc>
  <rcc rId="5782" sId="4" numFmtId="4">
    <oc r="K200">
      <v>501</v>
    </oc>
    <nc r="K200">
      <v>6000</v>
    </nc>
  </rcc>
  <rcc rId="5783" sId="4" numFmtId="4">
    <oc r="L200">
      <v>501</v>
    </oc>
    <nc r="L200">
      <v>6000</v>
    </nc>
  </rcc>
  <rfmt sheetId="4" sqref="I35">
    <dxf>
      <numFmt numFmtId="2" formatCode="0.00"/>
    </dxf>
  </rfmt>
  <rfmt sheetId="4" sqref="I34">
    <dxf>
      <numFmt numFmtId="2" formatCode="0.00"/>
    </dxf>
  </rfmt>
  <rfmt sheetId="4" sqref="I33">
    <dxf>
      <numFmt numFmtId="2" formatCode="0.00"/>
    </dxf>
  </rfmt>
  <rfmt sheetId="4" sqref="I32">
    <dxf>
      <numFmt numFmtId="2" formatCode="0.00"/>
    </dxf>
  </rfmt>
  <rfmt sheetId="4" sqref="I31">
    <dxf>
      <numFmt numFmtId="2" formatCode="0.00"/>
    </dxf>
  </rfmt>
  <rfmt sheetId="4" sqref="I30">
    <dxf>
      <numFmt numFmtId="2" formatCode="0.00"/>
    </dxf>
  </rfmt>
  <rfmt sheetId="4" sqref="J35">
    <dxf>
      <numFmt numFmtId="2" formatCode="0.00"/>
    </dxf>
  </rfmt>
  <rfmt sheetId="4" sqref="J34">
    <dxf>
      <numFmt numFmtId="2" formatCode="0.00"/>
    </dxf>
  </rfmt>
  <rfmt sheetId="4" sqref="J33">
    <dxf>
      <numFmt numFmtId="2" formatCode="0.00"/>
    </dxf>
  </rfmt>
  <rfmt sheetId="4" sqref="J32">
    <dxf>
      <numFmt numFmtId="2" formatCode="0.00"/>
    </dxf>
  </rfmt>
  <rfmt sheetId="4" sqref="J31">
    <dxf>
      <numFmt numFmtId="2" formatCode="0.00"/>
    </dxf>
  </rfmt>
  <rfmt sheetId="4" sqref="J30">
    <dxf>
      <numFmt numFmtId="2" formatCode="0.00"/>
    </dxf>
  </rfmt>
  <rcc rId="5784" sId="4" numFmtId="4">
    <oc r="I41">
      <v>22230</v>
    </oc>
    <nc r="I41">
      <v>22238.36</v>
    </nc>
  </rcc>
  <rfmt sheetId="4" sqref="I41">
    <dxf>
      <numFmt numFmtId="2" formatCode="0.00"/>
    </dxf>
  </rfmt>
  <rfmt sheetId="4" sqref="I40">
    <dxf>
      <numFmt numFmtId="2" formatCode="0.00"/>
    </dxf>
  </rfmt>
  <rfmt sheetId="4" sqref="I39">
    <dxf>
      <numFmt numFmtId="2" formatCode="0.00"/>
    </dxf>
  </rfmt>
  <rfmt sheetId="4" sqref="I38">
    <dxf>
      <numFmt numFmtId="2" formatCode="0.00"/>
    </dxf>
  </rfmt>
  <rcc rId="5785" sId="4" numFmtId="4">
    <oc r="K46">
      <v>800</v>
    </oc>
    <nc r="K46">
      <v>2678.76</v>
    </nc>
  </rcc>
  <rcc rId="5786" sId="4" numFmtId="4">
    <oc r="L46">
      <v>800</v>
    </oc>
    <nc r="L46">
      <v>2678.76</v>
    </nc>
  </rcc>
  <rfmt sheetId="4" sqref="K46">
    <dxf>
      <numFmt numFmtId="2" formatCode="0.00"/>
    </dxf>
  </rfmt>
  <rfmt sheetId="4" sqref="L46">
    <dxf>
      <numFmt numFmtId="2" formatCode="0.00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6" sId="4">
    <oc r="G15" t="inlineStr">
      <is>
        <t>2021-07-</t>
      </is>
    </oc>
    <nc r="G15" t="inlineStr">
      <is>
        <t>2021-07-01 Nr. AS-80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7" sId="4">
    <oc r="G362" t="inlineStr">
      <is>
        <t>L.e.p. direktorė</t>
      </is>
    </oc>
    <nc r="G362" t="inlineStr">
      <is>
        <t>L.e.p. direktorius</t>
      </is>
    </nc>
  </rcc>
  <rcc rId="5798" sId="4">
    <oc r="K362" t="inlineStr">
      <is>
        <t>Jolanta Karsakaitė</t>
      </is>
    </oc>
    <nc r="K362" t="inlineStr">
      <is>
        <t>Giedrius Miliūnas</t>
      </is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07" sId="4" numFmtId="4">
    <oc r="I35">
      <v>1442376.44</v>
    </oc>
    <nc r="I35">
      <v>1474796.44</v>
    </nc>
  </rcc>
  <rcc rId="5808" sId="4" numFmtId="4">
    <oc r="J35">
      <v>1014256.44</v>
    </oc>
    <nc r="J35">
      <v>1046676.44</v>
    </nc>
  </rcc>
  <rcc rId="5809" sId="4" numFmtId="4">
    <oc r="I41">
      <v>22238.36</v>
    </oc>
    <nc r="I41">
      <v>22718.36</v>
    </nc>
  </rcc>
  <rcc rId="5810" sId="4" numFmtId="4">
    <oc r="J41">
      <v>15758.36</v>
    </oc>
    <nc r="J41">
      <v>16238.4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35" sId="4" numFmtId="4">
    <oc r="J35">
      <v>1046676.44</v>
    </oc>
    <nc r="J35">
      <v>1014256.44</v>
    </nc>
  </rcc>
  <rcc rId="5836" sId="4" numFmtId="4">
    <oc r="J41">
      <v>16238.4</v>
    </oc>
    <nc r="J41">
      <v>15758.4</v>
    </nc>
  </rcc>
  <rcv guid="{E48B7BE0-09C0-4D2C-8773-75D23533BEA9}" action="delete"/>
  <rdn rId="0" localSheetId="1" customView="1" name="Z_E48B7BE0_09C0_4D2C_8773_75D23533BEA9_.wvu.PrintTitles" hidden="1" oldHidden="1">
    <formula>'f2'!$19:$25</formula>
    <oldFormula>'f2'!$19:$25</oldFormula>
  </rdn>
  <rdn rId="0" localSheetId="1" customView="1" name="Z_E48B7BE0_09C0_4D2C_8773_75D23533BEA9_.wvu.Cols" hidden="1" oldHidden="1">
    <formula>'f2'!$M:$P</formula>
    <oldFormula>'f2'!$M:$P</oldFormula>
  </rdn>
  <rdn rId="0" localSheetId="2" customView="1" name="Z_E48B7BE0_09C0_4D2C_8773_75D23533BEA9_.wvu.PrintTitles" hidden="1" oldHidden="1">
    <formula>'f2 (2)'!$19:$25</formula>
    <oldFormula>'f2 (2)'!$19:$25</oldFormula>
  </rdn>
  <rdn rId="0" localSheetId="2" customView="1" name="Z_E48B7BE0_09C0_4D2C_8773_75D23533BEA9_.wvu.Cols" hidden="1" oldHidden="1">
    <formula>'f2 (2)'!$M:$P</formula>
    <oldFormula>'f2 (2)'!$M:$P</oldFormula>
  </rdn>
  <rdn rId="0" localSheetId="3" customView="1" name="Z_E48B7BE0_09C0_4D2C_8773_75D23533BEA9_.wvu.PrintTitles" hidden="1" oldHidden="1">
    <formula>'f2 (3)'!$19:$25</formula>
    <oldFormula>'f2 (3)'!$19:$25</oldFormula>
  </rdn>
  <rdn rId="0" localSheetId="3" customView="1" name="Z_E48B7BE0_09C0_4D2C_8773_75D23533BEA9_.wvu.Cols" hidden="1" oldHidden="1">
    <formula>'f2 (3)'!$M:$P</formula>
    <oldFormula>'f2 (3)'!$M:$P</oldFormula>
  </rdn>
  <rdn rId="0" localSheetId="4" customView="1" name="Z_E48B7BE0_09C0_4D2C_8773_75D23533BEA9_.wvu.PrintTitles" hidden="1" oldHidden="1">
    <formula>'F2 _20190101'!$19:$29</formula>
    <oldFormula>'F2 _20190101'!$19:$29</oldFormula>
  </rdn>
  <rdn rId="0" localSheetId="4" customView="1" name="Z_E48B7BE0_09C0_4D2C_8773_75D23533BEA9_.wvu.Cols" hidden="1" oldHidden="1">
    <formula>'F2 _20190101'!$M:$P</formula>
    <oldFormula>'F2 _20190101'!$M:$P</oldFormula>
  </rdn>
  <rcv guid="{E48B7BE0-09C0-4D2C-8773-75D23533BEA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5" sId="4">
    <oc r="I24" t="inlineStr">
      <is>
        <t>5SB</t>
      </is>
    </oc>
    <nc r="I24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2" t="s">
        <v>176</v>
      </c>
      <c r="K1" s="383"/>
      <c r="L1" s="38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3"/>
      <c r="K2" s="383"/>
      <c r="L2" s="38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3"/>
      <c r="K3" s="383"/>
      <c r="L3" s="38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3"/>
      <c r="K4" s="383"/>
      <c r="L4" s="38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3"/>
      <c r="K5" s="383"/>
      <c r="L5" s="38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1"/>
      <c r="H17" s="402"/>
      <c r="I17" s="402"/>
      <c r="J17" s="402"/>
      <c r="K17" s="40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2"/>
      <c r="D22" s="423"/>
      <c r="E22" s="423"/>
      <c r="F22" s="423"/>
      <c r="G22" s="423"/>
      <c r="H22" s="423"/>
      <c r="I22" s="4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420" t="s">
        <v>144</v>
      </c>
      <c r="L27" s="4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1" t="s">
        <v>139</v>
      </c>
      <c r="B29" s="412"/>
      <c r="C29" s="412"/>
      <c r="D29" s="412"/>
      <c r="E29" s="412"/>
      <c r="F29" s="4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7">
        <v>1</v>
      </c>
      <c r="B54" s="408"/>
      <c r="C54" s="408"/>
      <c r="D54" s="408"/>
      <c r="E54" s="408"/>
      <c r="F54" s="4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4">
        <v>1</v>
      </c>
      <c r="B90" s="415"/>
      <c r="C90" s="415"/>
      <c r="D90" s="415"/>
      <c r="E90" s="415"/>
      <c r="F90" s="41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7">
        <v>1</v>
      </c>
      <c r="B131" s="408"/>
      <c r="C131" s="408"/>
      <c r="D131" s="408"/>
      <c r="E131" s="408"/>
      <c r="F131" s="4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7">
        <v>1</v>
      </c>
      <c r="B171" s="408"/>
      <c r="C171" s="408"/>
      <c r="D171" s="408"/>
      <c r="E171" s="408"/>
      <c r="F171" s="4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7">
        <v>1</v>
      </c>
      <c r="B208" s="408"/>
      <c r="C208" s="408"/>
      <c r="D208" s="408"/>
      <c r="E208" s="408"/>
      <c r="F208" s="4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7">
        <v>1</v>
      </c>
      <c r="B247" s="408"/>
      <c r="C247" s="408"/>
      <c r="D247" s="408"/>
      <c r="E247" s="408"/>
      <c r="F247" s="4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7">
        <v>1</v>
      </c>
      <c r="B288" s="408"/>
      <c r="C288" s="408"/>
      <c r="D288" s="408"/>
      <c r="E288" s="408"/>
      <c r="F288" s="4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7">
        <v>1</v>
      </c>
      <c r="B330" s="408"/>
      <c r="C330" s="408"/>
      <c r="D330" s="408"/>
      <c r="E330" s="408"/>
      <c r="F330" s="4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4" t="s">
        <v>133</v>
      </c>
      <c r="L348" s="42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5" t="s">
        <v>175</v>
      </c>
      <c r="E351" s="426"/>
      <c r="F351" s="426"/>
      <c r="G351" s="426"/>
      <c r="H351" s="241"/>
      <c r="I351" s="186" t="s">
        <v>132</v>
      </c>
      <c r="J351" s="5"/>
      <c r="K351" s="424" t="s">
        <v>133</v>
      </c>
      <c r="L351" s="42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2" t="s">
        <v>176</v>
      </c>
      <c r="K1" s="383"/>
      <c r="L1" s="38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3"/>
      <c r="K2" s="383"/>
      <c r="L2" s="38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3"/>
      <c r="K3" s="383"/>
      <c r="L3" s="38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3"/>
      <c r="K4" s="383"/>
      <c r="L4" s="38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3"/>
      <c r="K5" s="383"/>
      <c r="L5" s="38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1"/>
      <c r="H17" s="402"/>
      <c r="I17" s="402"/>
      <c r="J17" s="402"/>
      <c r="K17" s="40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7"/>
      <c r="D19" s="428"/>
      <c r="E19" s="428"/>
      <c r="F19" s="428"/>
      <c r="G19" s="428"/>
      <c r="H19" s="428"/>
      <c r="I19" s="42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2" t="s">
        <v>179</v>
      </c>
      <c r="D20" s="423"/>
      <c r="E20" s="423"/>
      <c r="F20" s="423"/>
      <c r="G20" s="423"/>
      <c r="H20" s="423"/>
      <c r="I20" s="42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2" t="s">
        <v>180</v>
      </c>
      <c r="D21" s="423"/>
      <c r="E21" s="423"/>
      <c r="F21" s="423"/>
      <c r="G21" s="423"/>
      <c r="H21" s="423"/>
      <c r="I21" s="42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2" t="s">
        <v>178</v>
      </c>
      <c r="D22" s="423"/>
      <c r="E22" s="423"/>
      <c r="F22" s="423"/>
      <c r="G22" s="423"/>
      <c r="H22" s="423"/>
      <c r="I22" s="4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420" t="s">
        <v>144</v>
      </c>
      <c r="L27" s="41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1" t="s">
        <v>139</v>
      </c>
      <c r="B29" s="412"/>
      <c r="C29" s="412"/>
      <c r="D29" s="412"/>
      <c r="E29" s="412"/>
      <c r="F29" s="4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7">
        <v>1</v>
      </c>
      <c r="B54" s="408"/>
      <c r="C54" s="408"/>
      <c r="D54" s="408"/>
      <c r="E54" s="408"/>
      <c r="F54" s="4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4">
        <v>1</v>
      </c>
      <c r="B90" s="415"/>
      <c r="C90" s="415"/>
      <c r="D90" s="415"/>
      <c r="E90" s="415"/>
      <c r="F90" s="41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7">
        <v>1</v>
      </c>
      <c r="B131" s="408"/>
      <c r="C131" s="408"/>
      <c r="D131" s="408"/>
      <c r="E131" s="408"/>
      <c r="F131" s="4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7">
        <v>1</v>
      </c>
      <c r="B171" s="408"/>
      <c r="C171" s="408"/>
      <c r="D171" s="408"/>
      <c r="E171" s="408"/>
      <c r="F171" s="4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7">
        <v>1</v>
      </c>
      <c r="B208" s="408"/>
      <c r="C208" s="408"/>
      <c r="D208" s="408"/>
      <c r="E208" s="408"/>
      <c r="F208" s="4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7">
        <v>1</v>
      </c>
      <c r="B247" s="408"/>
      <c r="C247" s="408"/>
      <c r="D247" s="408"/>
      <c r="E247" s="408"/>
      <c r="F247" s="4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7">
        <v>1</v>
      </c>
      <c r="B288" s="408"/>
      <c r="C288" s="408"/>
      <c r="D288" s="408"/>
      <c r="E288" s="408"/>
      <c r="F288" s="4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7">
        <v>1</v>
      </c>
      <c r="B330" s="408"/>
      <c r="C330" s="408"/>
      <c r="D330" s="408"/>
      <c r="E330" s="408"/>
      <c r="F330" s="4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4" t="s">
        <v>133</v>
      </c>
      <c r="L348" s="42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5" t="s">
        <v>175</v>
      </c>
      <c r="E351" s="426"/>
      <c r="F351" s="426"/>
      <c r="G351" s="426"/>
      <c r="H351" s="241"/>
      <c r="I351" s="186" t="s">
        <v>132</v>
      </c>
      <c r="J351" s="5"/>
      <c r="K351" s="424" t="s">
        <v>133</v>
      </c>
      <c r="L351" s="42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</row>
    <row r="16" spans="1:3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</row>
    <row r="17" spans="1:17">
      <c r="A17" s="5"/>
      <c r="B17" s="169"/>
      <c r="C17" s="169"/>
      <c r="D17" s="169"/>
      <c r="E17" s="423"/>
      <c r="F17" s="423"/>
      <c r="G17" s="423"/>
      <c r="H17" s="423"/>
      <c r="I17" s="423"/>
      <c r="J17" s="423"/>
      <c r="K17" s="423"/>
      <c r="L17" s="169"/>
      <c r="M17" s="3"/>
      <c r="N17" s="3"/>
      <c r="O17" s="3"/>
      <c r="P17" s="3"/>
    </row>
    <row r="18" spans="1:17" ht="12" customHeight="1">
      <c r="A18" s="410" t="s">
        <v>177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7"/>
      <c r="D22" s="429"/>
      <c r="E22" s="429"/>
      <c r="F22" s="429"/>
      <c r="G22" s="429"/>
      <c r="H22" s="429"/>
      <c r="I22" s="42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420" t="s">
        <v>144</v>
      </c>
      <c r="L27" s="418" t="s">
        <v>168</v>
      </c>
      <c r="M27" s="105"/>
      <c r="N27" s="3"/>
      <c r="O27" s="3"/>
      <c r="P27" s="3"/>
    </row>
    <row r="28" spans="1:1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</row>
    <row r="29" spans="1:17" ht="11.25" customHeight="1">
      <c r="A29" s="411" t="s">
        <v>139</v>
      </c>
      <c r="B29" s="412"/>
      <c r="C29" s="412"/>
      <c r="D29" s="412"/>
      <c r="E29" s="412"/>
      <c r="F29" s="4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7">
        <v>1</v>
      </c>
      <c r="B53" s="408"/>
      <c r="C53" s="408"/>
      <c r="D53" s="408"/>
      <c r="E53" s="408"/>
      <c r="F53" s="40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4">
        <v>1</v>
      </c>
      <c r="B90" s="415"/>
      <c r="C90" s="415"/>
      <c r="D90" s="415"/>
      <c r="E90" s="415"/>
      <c r="F90" s="41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7">
        <v>1</v>
      </c>
      <c r="B135" s="408"/>
      <c r="C135" s="408"/>
      <c r="D135" s="408"/>
      <c r="E135" s="408"/>
      <c r="F135" s="40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7">
        <v>1</v>
      </c>
      <c r="B179" s="408"/>
      <c r="C179" s="408"/>
      <c r="D179" s="408"/>
      <c r="E179" s="408"/>
      <c r="F179" s="40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7">
        <v>1</v>
      </c>
      <c r="B217" s="408"/>
      <c r="C217" s="408"/>
      <c r="D217" s="408"/>
      <c r="E217" s="408"/>
      <c r="F217" s="40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7">
        <v>1</v>
      </c>
      <c r="B264" s="408"/>
      <c r="C264" s="408"/>
      <c r="D264" s="408"/>
      <c r="E264" s="408"/>
      <c r="F264" s="40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7">
        <v>1</v>
      </c>
      <c r="B310" s="408"/>
      <c r="C310" s="408"/>
      <c r="D310" s="408"/>
      <c r="E310" s="408"/>
      <c r="F310" s="40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7">
        <v>1</v>
      </c>
      <c r="B363" s="408"/>
      <c r="C363" s="408"/>
      <c r="D363" s="408"/>
      <c r="E363" s="408"/>
      <c r="F363" s="40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4" t="s">
        <v>133</v>
      </c>
      <c r="L385" s="424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5" t="s">
        <v>175</v>
      </c>
      <c r="E388" s="426"/>
      <c r="F388" s="426"/>
      <c r="G388" s="426"/>
      <c r="H388" s="241"/>
      <c r="I388" s="186" t="s">
        <v>132</v>
      </c>
      <c r="J388" s="5"/>
      <c r="K388" s="424" t="s">
        <v>133</v>
      </c>
      <c r="L388" s="42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5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45" zoomScaleNormal="100" zoomScaleSheetLayoutView="120" workbookViewId="0">
      <selection activeCell="R40" sqref="R40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10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5" t="s">
        <v>161</v>
      </c>
      <c r="H8" s="405"/>
      <c r="I8" s="405"/>
      <c r="J8" s="405"/>
      <c r="K8" s="405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3" t="s">
        <v>754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4" t="s">
        <v>750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4" t="s">
        <v>755</v>
      </c>
      <c r="H15" s="404"/>
      <c r="I15" s="404"/>
      <c r="J15" s="404"/>
      <c r="K15" s="404"/>
      <c r="M15" s="3"/>
      <c r="N15" s="3"/>
      <c r="O15" s="3"/>
      <c r="P15" s="3"/>
    </row>
    <row r="16" spans="1:3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</row>
    <row r="17" spans="1:18">
      <c r="A17" s="297"/>
      <c r="B17" s="299"/>
      <c r="C17" s="299"/>
      <c r="D17" s="299"/>
      <c r="E17" s="423"/>
      <c r="F17" s="423"/>
      <c r="G17" s="423"/>
      <c r="H17" s="423"/>
      <c r="I17" s="423"/>
      <c r="J17" s="423"/>
      <c r="K17" s="423"/>
      <c r="L17" s="299"/>
      <c r="M17" s="3"/>
      <c r="N17" s="3"/>
      <c r="O17" s="3"/>
      <c r="P17" s="3"/>
    </row>
    <row r="18" spans="1:18" ht="12" customHeight="1">
      <c r="A18" s="410" t="s">
        <v>177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7"/>
      <c r="D22" s="429"/>
      <c r="E22" s="429"/>
      <c r="F22" s="429"/>
      <c r="G22" s="429"/>
      <c r="H22" s="429"/>
      <c r="I22" s="429"/>
      <c r="J22" s="4"/>
      <c r="K22" s="177" t="s">
        <v>1</v>
      </c>
      <c r="L22" s="16">
        <v>15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753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8" t="s">
        <v>7</v>
      </c>
      <c r="H25" s="39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30" t="s">
        <v>2</v>
      </c>
      <c r="B27" s="388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420" t="s">
        <v>144</v>
      </c>
      <c r="L27" s="418" t="s">
        <v>168</v>
      </c>
      <c r="M27" s="105"/>
      <c r="N27" s="3"/>
      <c r="O27" s="3"/>
      <c r="P27" s="3"/>
    </row>
    <row r="28" spans="1:18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421"/>
      <c r="L28" s="419"/>
      <c r="M28" s="3"/>
      <c r="N28" s="3"/>
      <c r="O28" s="3"/>
      <c r="P28" s="3"/>
      <c r="Q28" s="3"/>
    </row>
    <row r="29" spans="1:18" ht="11.25" customHeight="1">
      <c r="A29" s="411" t="s">
        <v>139</v>
      </c>
      <c r="B29" s="412"/>
      <c r="C29" s="412"/>
      <c r="D29" s="412"/>
      <c r="E29" s="412"/>
      <c r="F29" s="41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73">
        <f>SUM(I31+I42+I61+I82+I89+I109+I131+I150+I160)</f>
        <v>1717524.8</v>
      </c>
      <c r="J30" s="373">
        <f>SUM(J31+J42+J61+J82+J89+J109+J131+J150+J160)</f>
        <v>1168294.8399999999</v>
      </c>
      <c r="K30" s="372">
        <f>SUM(K31+K42+K61+K82+K89+K109+K131+K150+K160)</f>
        <v>950640.00999999989</v>
      </c>
      <c r="L30" s="373">
        <f>SUM(L31+L42+L61+L82+L89+L109+L131+L150+L160)</f>
        <v>950640.00999999989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73">
        <f>SUM(I32+I38)</f>
        <v>1497514.8</v>
      </c>
      <c r="J31" s="373">
        <f>SUM(J32+J38)</f>
        <v>1030014.84</v>
      </c>
      <c r="K31" s="370">
        <f>SUM(K32+K38)</f>
        <v>876444.45</v>
      </c>
      <c r="L31" s="371">
        <f>SUM(L32+L38)</f>
        <v>876444.45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1474796.44</v>
      </c>
      <c r="J32" s="368">
        <f t="shared" ref="J32:L34" si="0">SUM(J33)</f>
        <v>1014256.44</v>
      </c>
      <c r="K32" s="369">
        <f t="shared" si="0"/>
        <v>862789</v>
      </c>
      <c r="L32" s="368">
        <f t="shared" si="0"/>
        <v>862789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73">
        <f>SUM(I34+I36)</f>
        <v>1474796.44</v>
      </c>
      <c r="J33" s="373">
        <f t="shared" si="0"/>
        <v>1014256.44</v>
      </c>
      <c r="K33" s="373">
        <f t="shared" si="0"/>
        <v>862789</v>
      </c>
      <c r="L33" s="373">
        <f t="shared" si="0"/>
        <v>862789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1474796.44</v>
      </c>
      <c r="J34" s="369">
        <f t="shared" si="0"/>
        <v>1014256.44</v>
      </c>
      <c r="K34" s="369">
        <f t="shared" si="0"/>
        <v>862789</v>
      </c>
      <c r="L34" s="369">
        <f t="shared" si="0"/>
        <v>862789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80">
        <v>1474796.44</v>
      </c>
      <c r="J35" s="367">
        <v>1014256.44</v>
      </c>
      <c r="K35" s="367">
        <v>862789</v>
      </c>
      <c r="L35" s="367">
        <v>862789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22718.36</v>
      </c>
      <c r="J38" s="127">
        <f t="shared" ref="J38:L39" si="2">J39</f>
        <v>15758.4</v>
      </c>
      <c r="K38" s="369">
        <f t="shared" si="2"/>
        <v>13655.45</v>
      </c>
      <c r="L38" s="368">
        <f t="shared" si="2"/>
        <v>13655.45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22718.36</v>
      </c>
      <c r="J39" s="127">
        <f t="shared" si="2"/>
        <v>15758.4</v>
      </c>
      <c r="K39" s="368">
        <f t="shared" si="2"/>
        <v>13655.45</v>
      </c>
      <c r="L39" s="368">
        <f t="shared" si="2"/>
        <v>13655.45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22718.36</v>
      </c>
      <c r="J40" s="127">
        <f>J41</f>
        <v>15758.4</v>
      </c>
      <c r="K40" s="368">
        <f>K41</f>
        <v>13655.45</v>
      </c>
      <c r="L40" s="368">
        <f>L41</f>
        <v>13655.45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81">
        <v>22718.36</v>
      </c>
      <c r="J41" s="116">
        <v>15758.4</v>
      </c>
      <c r="K41" s="367">
        <v>13655.45</v>
      </c>
      <c r="L41" s="367">
        <v>13655.45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209100</v>
      </c>
      <c r="J42" s="119">
        <f t="shared" ref="J42:L44" si="3">J43</f>
        <v>134780</v>
      </c>
      <c r="K42" s="376">
        <f t="shared" si="3"/>
        <v>72353.37</v>
      </c>
      <c r="L42" s="376">
        <f t="shared" si="3"/>
        <v>72353.37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209100</v>
      </c>
      <c r="J43" s="129">
        <f t="shared" si="3"/>
        <v>134780</v>
      </c>
      <c r="K43" s="368">
        <f t="shared" si="3"/>
        <v>72353.37</v>
      </c>
      <c r="L43" s="369">
        <f t="shared" si="3"/>
        <v>72353.37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209100</v>
      </c>
      <c r="J44" s="129">
        <f t="shared" si="3"/>
        <v>134780</v>
      </c>
      <c r="K44" s="375">
        <f t="shared" si="3"/>
        <v>72353.37</v>
      </c>
      <c r="L44" s="375">
        <f t="shared" si="3"/>
        <v>72353.37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209100</v>
      </c>
      <c r="J45" s="149">
        <f>SUM(J46:J60)</f>
        <v>134780</v>
      </c>
      <c r="K45" s="374">
        <f>SUM(K46:K60)</f>
        <v>72353.37</v>
      </c>
      <c r="L45" s="374">
        <f>SUM(L46:L60)</f>
        <v>72353.37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30000</v>
      </c>
      <c r="J46" s="116">
        <v>15000</v>
      </c>
      <c r="K46" s="367">
        <v>2678.76</v>
      </c>
      <c r="L46" s="367">
        <v>2678.76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800</v>
      </c>
      <c r="J47" s="116">
        <v>350</v>
      </c>
      <c r="K47" s="116">
        <v>21.9</v>
      </c>
      <c r="L47" s="116">
        <v>21.9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3600</v>
      </c>
      <c r="J48" s="116">
        <v>2380</v>
      </c>
      <c r="K48" s="367">
        <v>1498.64</v>
      </c>
      <c r="L48" s="367">
        <v>1498.64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16200</v>
      </c>
      <c r="J49" s="116">
        <v>8220</v>
      </c>
      <c r="K49" s="367">
        <v>2888.18</v>
      </c>
      <c r="L49" s="367">
        <v>2888.18</v>
      </c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11000</v>
      </c>
      <c r="J54" s="116">
        <v>6100</v>
      </c>
      <c r="K54" s="116">
        <v>1082.42</v>
      </c>
      <c r="L54" s="116">
        <v>1082.42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3800</v>
      </c>
      <c r="J55" s="116">
        <v>2050</v>
      </c>
      <c r="K55" s="367">
        <v>1442</v>
      </c>
      <c r="L55" s="367">
        <v>1442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67500</v>
      </c>
      <c r="J57" s="116">
        <v>54500</v>
      </c>
      <c r="K57" s="116">
        <v>38441.93</v>
      </c>
      <c r="L57" s="116">
        <v>38441.93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31100</v>
      </c>
      <c r="J58" s="116">
        <v>18900</v>
      </c>
      <c r="K58" s="367">
        <v>5428.29</v>
      </c>
      <c r="L58" s="367">
        <v>5428.29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45100</v>
      </c>
      <c r="J60" s="116">
        <v>27280</v>
      </c>
      <c r="K60" s="367">
        <v>18871.25</v>
      </c>
      <c r="L60" s="367">
        <v>18871.25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10910</v>
      </c>
      <c r="J131" s="128">
        <f>SUM(J132+J137+J145)</f>
        <v>3500</v>
      </c>
      <c r="K131" s="369">
        <f>SUM(K132+K137+K145)</f>
        <v>1842.19</v>
      </c>
      <c r="L131" s="368">
        <f>SUM(L132+L137+L145)</f>
        <v>1842.19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10910</v>
      </c>
      <c r="J145" s="128">
        <f t="shared" ref="J145:L146" si="23">J146</f>
        <v>3500</v>
      </c>
      <c r="K145" s="369">
        <f t="shared" si="23"/>
        <v>1842.19</v>
      </c>
      <c r="L145" s="368">
        <f t="shared" si="23"/>
        <v>1842.19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10910</v>
      </c>
      <c r="J146" s="150">
        <f t="shared" si="23"/>
        <v>3500</v>
      </c>
      <c r="K146" s="374">
        <f t="shared" si="23"/>
        <v>1842.19</v>
      </c>
      <c r="L146" s="379">
        <f t="shared" si="23"/>
        <v>1842.19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10910</v>
      </c>
      <c r="J147" s="128">
        <f>SUM(J148:J149)</f>
        <v>3500</v>
      </c>
      <c r="K147" s="369">
        <f>SUM(K148:K149)</f>
        <v>1842.19</v>
      </c>
      <c r="L147" s="368">
        <f>SUM(L148:L149)</f>
        <v>1842.19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10910</v>
      </c>
      <c r="J148" s="115">
        <v>3500</v>
      </c>
      <c r="K148" s="378">
        <v>1842.19</v>
      </c>
      <c r="L148" s="378">
        <v>1842.19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6000</v>
      </c>
      <c r="J176" s="138">
        <f>SUM(J177+J230+J295)</f>
        <v>6000</v>
      </c>
      <c r="K176" s="111">
        <f>SUM(K177+K230+K295)</f>
        <v>6000</v>
      </c>
      <c r="L176" s="110">
        <f>SUM(L177+L230+L295)</f>
        <v>6000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6000</v>
      </c>
      <c r="J177" s="123">
        <f>SUM(J178+J201+J208+J220+J224)</f>
        <v>6000</v>
      </c>
      <c r="K177" s="123">
        <f>SUM(K178+K201+K208+K220+K224)</f>
        <v>6000</v>
      </c>
      <c r="L177" s="123">
        <f>SUM(L178+L201+L208+L220+L224)</f>
        <v>6000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6000</v>
      </c>
      <c r="J178" s="128">
        <f>SUM(J179+J182+J187+J193+J198)</f>
        <v>6000</v>
      </c>
      <c r="K178" s="129">
        <f>SUM(K179+K182+K187+K193+K198)</f>
        <v>6000</v>
      </c>
      <c r="L178" s="127">
        <f>SUM(L179+L182+L187+L193+L198)</f>
        <v>6000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6000</v>
      </c>
      <c r="J198" s="128">
        <f t="shared" ref="J198:L199" si="29">J199</f>
        <v>6000</v>
      </c>
      <c r="K198" s="129">
        <f t="shared" si="29"/>
        <v>6000</v>
      </c>
      <c r="L198" s="127">
        <f t="shared" si="29"/>
        <v>6000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6000</v>
      </c>
      <c r="J199" s="129">
        <f t="shared" si="29"/>
        <v>6000</v>
      </c>
      <c r="K199" s="129">
        <f t="shared" si="29"/>
        <v>6000</v>
      </c>
      <c r="L199" s="129">
        <f t="shared" si="29"/>
        <v>6000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6000</v>
      </c>
      <c r="J200" s="117">
        <v>6000</v>
      </c>
      <c r="K200" s="117">
        <v>6000</v>
      </c>
      <c r="L200" s="117">
        <v>6000</v>
      </c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1723524.8</v>
      </c>
      <c r="J360" s="140">
        <f>SUM(J30+J176)</f>
        <v>1174294.8399999999</v>
      </c>
      <c r="K360" s="377">
        <f>SUM(K30+K176)</f>
        <v>956640.00999999989</v>
      </c>
      <c r="L360" s="377">
        <f>SUM(L30+L176)</f>
        <v>956640.00999999989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756</v>
      </c>
      <c r="H362" s="359"/>
      <c r="I362" s="362"/>
      <c r="J362" s="361"/>
      <c r="K362" s="362" t="s">
        <v>757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24" t="s">
        <v>133</v>
      </c>
      <c r="L363" s="424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31" t="s">
        <v>747</v>
      </c>
      <c r="E366" s="432"/>
      <c r="F366" s="432"/>
      <c r="G366" s="432"/>
      <c r="H366" s="353"/>
      <c r="I366" s="186" t="s">
        <v>132</v>
      </c>
      <c r="J366" s="297"/>
      <c r="K366" s="424" t="s">
        <v>133</v>
      </c>
      <c r="L366" s="424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E48B7BE0-09C0-4D2C-8773-75D23533BEA9}" showPageBreaks="1" zeroValues="0" fitToPage="1" hiddenColumns="1" topLeftCell="A45">
      <selection activeCell="R40" sqref="R40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E48B7BE0-09C0-4D2C-8773-75D23533BEA9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2021-07-08T05:35:26Z</cp:lastPrinted>
  <dcterms:created xsi:type="dcterms:W3CDTF">2004-04-07T10:43:01Z</dcterms:created>
  <dcterms:modified xsi:type="dcterms:W3CDTF">2021-07-08T05:35:30Z</dcterms:modified>
</cp:coreProperties>
</file>