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0" windowWidth="19440" windowHeight="1104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45FD019_ABD7_442E_8953_E71018B4B6A5_.wvu.Cols" localSheetId="0" hidden="1">'f2'!$M:$P</definedName>
    <definedName name="Z_745FD019_ABD7_442E_8953_E71018B4B6A5_.wvu.Cols" localSheetId="1" hidden="1">'f2 (2)'!$M:$P</definedName>
    <definedName name="Z_745FD019_ABD7_442E_8953_E71018B4B6A5_.wvu.Cols" localSheetId="2" hidden="1">'f2 (3)'!$M:$P</definedName>
    <definedName name="Z_745FD019_ABD7_442E_8953_E71018B4B6A5_.wvu.Cols" localSheetId="3" hidden="1">'Forma Nr.2 '!$M:$P</definedName>
    <definedName name="Z_745FD019_ABD7_442E_8953_E71018B4B6A5_.wvu.PrintTitles" localSheetId="0" hidden="1">'f2'!$19:$25</definedName>
    <definedName name="Z_745FD019_ABD7_442E_8953_E71018B4B6A5_.wvu.PrintTitles" localSheetId="1" hidden="1">'f2 (2)'!$19:$25</definedName>
    <definedName name="Z_745FD019_ABD7_442E_8953_E71018B4B6A5_.wvu.PrintTitles" localSheetId="2" hidden="1">'f2 (3)'!$19:$25</definedName>
    <definedName name="Z_745FD019_ABD7_442E_8953_E71018B4B6A5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45621"/>
  <customWorkbookViews>
    <customWorkbookView name="User - Individuali peržiūra" guid="{745FD019-ABD7-442E-8953-E71018B4B6A5}" mergeInterval="0" personalView="1" maximized="1" windowWidth="1436" windowHeight="670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 l="1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74" i="1" l="1"/>
  <c r="K344" i="1" s="1"/>
  <c r="J174" i="2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comments1.xml><?xml version="1.0" encoding="utf-8"?>
<comments xmlns="http://schemas.openxmlformats.org/spreadsheetml/2006/main">
  <authors>
    <author>Greta Adomaitė</author>
  </authors>
  <commentList>
    <comment ref="G214" authorId="0" guid="{5F8A8A5F-7888-491F-B16F-33EDC04DFD1E}">
      <text>
        <r>
          <rPr>
            <b/>
            <sz val="9"/>
            <color indexed="81"/>
            <rFont val="Tahoma"/>
            <family val="2"/>
            <charset val="186"/>
          </rPr>
          <t>Greta Adomaitė:</t>
        </r>
        <r>
          <rPr>
            <sz val="9"/>
            <color indexed="81"/>
            <rFont val="Tahoma"/>
            <family val="2"/>
            <charset val="186"/>
          </rPr>
          <t xml:space="preserve">
netelpa tekstas. Reikia plėsti eilutę
</t>
        </r>
      </text>
    </comment>
  </commentList>
</comments>
</file>

<file path=xl/sharedStrings.xml><?xml version="1.0" encoding="utf-8"?>
<sst xmlns="http://schemas.openxmlformats.org/spreadsheetml/2006/main" count="2016" uniqueCount="765">
  <si>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</si>
  <si>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</si>
  <si>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</si>
  <si>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</si>
  <si>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</si>
  <si>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</si>
  <si>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</si>
  <si>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</si>
  <si>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</si>
  <si>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</si>
  <si>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</si>
  <si>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</si>
  <si>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</si>
  <si>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</si>
  <si>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</si>
  <si>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</si>
  <si>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</si>
  <si>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</si>
  <si>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</si>
  <si>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</si>
  <si>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</si>
  <si>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</si>
  <si>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</si>
  <si>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</si>
  <si>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</si>
  <si>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</si>
  <si>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</si>
  <si>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</si>
  <si>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</si>
  <si>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</si>
  <si>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</si>
  <si>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</si>
  <si>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</si>
  <si>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</si>
  <si>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</si>
  <si>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</si>
  <si>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</si>
  <si>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</si>
  <si>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</si>
  <si>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</si>
  <si>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</si>
  <si>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</si>
  <si>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</si>
  <si>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</si>
  <si>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</si>
  <si>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</si>
  <si>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</si>
  <si>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</si>
  <si>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</si>
  <si>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</si>
  <si>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</si>
  <si>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</si>
  <si>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</si>
  <si>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</si>
  <si>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</si>
  <si>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</si>
  <si>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</si>
  <si>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</si>
  <si>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</si>
  <si>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</si>
  <si>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</si>
  <si>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</si>
  <si>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</si>
  <si>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</si>
  <si>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</si>
  <si>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</si>
  <si>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</si>
  <si>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</si>
  <si>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</si>
  <si>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</si>
  <si>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</si>
  <si>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</si>
  <si>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</si>
  <si>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</si>
  <si>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</si>
  <si>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</si>
  <si>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</si>
  <si>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</si>
  <si>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</si>
  <si>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</si>
  <si>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</si>
  <si>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</si>
  <si>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</si>
  <si>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</si>
  <si>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</si>
  <si>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</si>
  <si>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</si>
  <si>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</si>
  <si>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</si>
  <si>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</si>
  <si>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</si>
  <si>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</si>
  <si>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</si>
  <si>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</si>
  <si>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</si>
  <si>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</si>
  <si>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</si>
  <si>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</si>
  <si>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</si>
  <si>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</si>
  <si>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</si>
  <si>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</si>
  <si>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</si>
  <si>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</si>
  <si>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</si>
  <si>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</si>
  <si>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</si>
  <si>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</si>
  <si>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</si>
  <si>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</si>
  <si>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</si>
  <si>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</si>
  <si>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</si>
  <si>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</si>
  <si>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</si>
  <si>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</si>
  <si>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</si>
  <si>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</si>
  <si>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</si>
  <si>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</si>
  <si>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</si>
  <si>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</si>
  <si>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</si>
  <si>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</si>
  <si>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</si>
  <si>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</si>
  <si>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</si>
  <si>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</si>
  <si>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</si>
  <si>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</si>
  <si>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</si>
  <si>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</si>
  <si>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</si>
  <si>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</si>
  <si>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</si>
  <si>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</si>
  <si>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</si>
  <si>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</si>
  <si>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</si>
  <si>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</si>
  <si>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</si>
  <si>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</si>
  <si>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</si>
  <si>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</si>
  <si>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</si>
  <si>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</si>
  <si>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</si>
  <si>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</si>
  <si>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</si>
  <si>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</si>
  <si>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</si>
  <si>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</si>
  <si>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</si>
  <si>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</si>
  <si>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</si>
  <si>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</si>
  <si>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</si>
  <si>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</si>
  <si>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</si>
  <si>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</si>
  <si>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</si>
  <si>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</si>
  <si>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</si>
  <si>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</si>
  <si>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</si>
  <si>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</si>
  <si>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</si>
  <si>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</si>
  <si>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</si>
  <si>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</si>
  <si>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</si>
  <si>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</si>
  <si>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</si>
  <si>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</si>
  <si>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</si>
  <si>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</si>
  <si>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</si>
  <si>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</si>
  <si>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</si>
  <si>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</si>
  <si>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</si>
  <si>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</si>
  <si>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</si>
  <si>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</si>
  <si>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</si>
  <si>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</si>
  <si>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</si>
  <si>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</si>
  <si>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</si>
  <si>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</si>
  <si>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</si>
  <si>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</si>
  <si>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</si>
  <si>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</si>
  <si>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</si>
  <si>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</si>
  <si>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</si>
  <si>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</si>
  <si>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</si>
  <si>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</si>
  <si>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</si>
  <si>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</si>
  <si>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</si>
  <si>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</si>
  <si>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</si>
  <si>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</si>
  <si>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</si>
  <si>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</si>
  <si>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</si>
  <si>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</si>
  <si>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</si>
  <si>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</si>
  <si>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</si>
  <si>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</si>
  <si>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</si>
  <si>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</si>
  <si>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</si>
  <si>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</si>
  <si>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</si>
  <si>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</si>
  <si>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</si>
  <si>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</si>
  <si>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</si>
  <si>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</si>
  <si>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</si>
  <si>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</si>
  <si>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</si>
  <si>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</si>
  <si>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</si>
  <si>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</si>
  <si>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</si>
  <si>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</si>
  <si>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</si>
  <si>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</si>
  <si>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</si>
  <si>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</si>
  <si>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</si>
  <si>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</si>
  <si>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</si>
  <si>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</si>
  <si>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</si>
  <si>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</si>
  <si>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</si>
  <si>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</si>
  <si>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</si>
  <si>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</si>
  <si>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</si>
  <si>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</si>
  <si>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</si>
  <si>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</si>
  <si>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</si>
  <si>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</si>
  <si>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</si>
  <si>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</si>
  <si>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</si>
  <si>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</si>
  <si>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</si>
  <si>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</si>
  <si>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</si>
  <si>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</si>
  <si>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</si>
  <si>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</si>
  <si>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</si>
  <si>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</si>
  <si>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</si>
  <si>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</si>
  <si>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</si>
  <si>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</si>
  <si>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</si>
  <si>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</si>
  <si>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</si>
  <si>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</si>
  <si>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</si>
  <si>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</si>
  <si>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</si>
  <si>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</si>
  <si>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</si>
  <si>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</si>
  <si>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</si>
  <si>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</si>
  <si>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</si>
  <si>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</si>
  <si>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</si>
  <si>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</si>
  <si>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</si>
  <si>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</si>
  <si>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</si>
  <si>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</si>
  <si>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</si>
  <si>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</si>
  <si>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</si>
  <si>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</si>
  <si>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</si>
  <si>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</si>
  <si>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</si>
  <si>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</si>
  <si>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</si>
  <si>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</si>
  <si>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</si>
  <si>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</si>
  <si>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</si>
  <si>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</si>
  <si>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</si>
  <si>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</si>
  <si>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</si>
  <si>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</si>
  <si>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</si>
  <si>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</si>
  <si>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</si>
  <si>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</si>
  <si>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</si>
  <si>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</si>
  <si>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</si>
  <si>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</si>
  <si>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</si>
  <si>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</si>
  <si>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</si>
  <si>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</si>
  <si>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</si>
  <si>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</si>
  <si>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</si>
  <si>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</si>
  <si>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</si>
  <si>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</si>
  <si>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</si>
  <si>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</si>
  <si>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</si>
  <si>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</si>
  <si>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</si>
  <si>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</si>
  <si>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</si>
  <si>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</si>
  <si>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</si>
  <si>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</si>
  <si>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</si>
  <si>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</si>
  <si>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</si>
  <si>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</si>
  <si>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</si>
  <si>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</si>
  <si>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</si>
  <si>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</si>
  <si>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</si>
  <si>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</si>
  <si>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</si>
  <si>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</si>
  <si>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</si>
  <si>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</si>
  <si>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</si>
  <si>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</si>
  <si>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</si>
  <si>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</si>
  <si>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</si>
  <si>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</si>
  <si>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</si>
  <si>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</si>
  <si>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</si>
  <si>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</si>
  <si>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</si>
  <si>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</si>
  <si>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</si>
  <si>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</si>
  <si>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</si>
  <si>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</si>
  <si>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</si>
  <si>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</si>
  <si>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</si>
  <si>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</si>
  <si>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</si>
  <si>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</si>
  <si>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</si>
  <si>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</si>
  <si>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</si>
  <si>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</si>
  <si>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</si>
  <si>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</si>
  <si>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</si>
  <si>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</si>
  <si>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</si>
  <si>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</si>
  <si>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</si>
  <si>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</si>
  <si>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</si>
  <si>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</si>
  <si>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</si>
  <si>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</si>
  <si>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</si>
  <si>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</si>
  <si>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</si>
  <si>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</si>
  <si>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</si>
  <si>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</si>
  <si>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</si>
  <si>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</si>
  <si>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</si>
  <si>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</si>
  <si>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</si>
  <si>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</si>
  <si>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</si>
  <si>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</si>
  <si>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</si>
  <si>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</si>
  <si>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</si>
  <si>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</si>
  <si>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</si>
  <si>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</si>
  <si>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</si>
  <si>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</si>
  <si>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</si>
  <si>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</si>
  <si>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</si>
  <si>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</si>
  <si>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</si>
  <si>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</si>
  <si>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</si>
  <si>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</si>
  <si>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</si>
  <si>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</si>
  <si>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</si>
  <si>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</si>
  <si>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</si>
  <si>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</si>
  <si>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</si>
  <si>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</si>
  <si>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</si>
  <si>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</si>
  <si>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</si>
  <si>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</si>
  <si>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</si>
  <si>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</si>
  <si>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</si>
  <si>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</si>
  <si>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</si>
  <si>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</si>
  <si>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</si>
  <si>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</si>
  <si>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</si>
  <si>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</si>
  <si>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</si>
  <si>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</si>
  <si>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</si>
  <si>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</si>
  <si>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</si>
  <si>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</si>
  <si>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</si>
  <si>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</si>
  <si>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</si>
  <si>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</si>
  <si>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</si>
  <si>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</si>
  <si>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</si>
  <si>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</si>
  <si>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</si>
  <si>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</si>
  <si>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</si>
  <si>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</si>
  <si>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</si>
  <si>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</si>
  <si>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</si>
  <si>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</si>
  <si>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</si>
  <si>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</si>
  <si>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</si>
  <si>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</si>
  <si>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</si>
  <si>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</si>
  <si>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</si>
  <si>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</si>
  <si>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</si>
  <si>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</si>
  <si>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</si>
  <si>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</si>
  <si>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</si>
  <si>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</si>
  <si>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</si>
  <si>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</si>
  <si>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</si>
  <si>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</si>
  <si>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</si>
  <si>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</si>
  <si>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</si>
  <si>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</si>
  <si>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</si>
  <si>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</si>
  <si>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</si>
  <si>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</si>
  <si>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</si>
  <si>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</si>
  <si>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</si>
  <si>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</si>
  <si>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</si>
  <si>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</si>
  <si>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</si>
  <si>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</si>
  <si>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</si>
  <si>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</si>
  <si>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</si>
  <si>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</si>
  <si>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</si>
  <si>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</si>
  <si>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</si>
  <si>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</si>
  <si>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</si>
  <si>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</si>
  <si>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</si>
  <si>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</si>
  <si>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</si>
  <si>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</si>
  <si>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</si>
  <si>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</si>
  <si>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</si>
  <si>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</si>
  <si>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</si>
  <si>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</si>
  <si>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</si>
  <si>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</si>
  <si>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</si>
  <si>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</si>
  <si>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</si>
  <si>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</si>
  <si>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</si>
  <si>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</si>
  <si>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</si>
  <si>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</si>
  <si>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</si>
  <si>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</si>
  <si>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</si>
  <si>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</si>
  <si>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</si>
  <si>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</si>
  <si>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</si>
  <si>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</si>
  <si>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</si>
  <si>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</si>
  <si>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</si>
  <si>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</si>
  <si>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</si>
  <si>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</si>
  <si>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</si>
  <si>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</si>
  <si>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</si>
  <si>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</si>
  <si>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</si>
  <si>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</si>
  <si>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</si>
  <si>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</si>
  <si>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</si>
  <si>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</si>
  <si>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</si>
  <si>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</si>
  <si>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</si>
  <si>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</si>
  <si>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</si>
  <si>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</si>
  <si>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</si>
  <si>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</si>
  <si>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</si>
  <si>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</si>
  <si>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</si>
  <si>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</si>
  <si>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</si>
  <si>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</si>
  <si>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</si>
  <si>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</si>
  <si>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</si>
  <si>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</si>
  <si>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</si>
  <si>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</si>
  <si>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</si>
  <si>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</si>
  <si>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</si>
  <si>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</si>
  <si>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</si>
  <si>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</si>
  <si>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</si>
  <si>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</si>
  <si>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</si>
  <si>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</si>
  <si>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</si>
  <si>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</si>
  <si>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</si>
  <si>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</si>
  <si>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</si>
  <si>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</si>
  <si>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</si>
  <si>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</si>
  <si>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</si>
  <si>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</si>
  <si>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</si>
  <si>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</si>
  <si>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</si>
  <si>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</si>
  <si>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</si>
  <si>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</si>
  <si>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</si>
  <si>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</si>
  <si>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</si>
  <si>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</si>
  <si>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</si>
  <si>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</si>
  <si>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</si>
  <si>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</si>
  <si>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</si>
  <si>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</si>
  <si>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</si>
  <si>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</si>
  <si>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</si>
  <si>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</si>
  <si>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</si>
  <si>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</si>
  <si>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</si>
  <si>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</si>
  <si>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</si>
  <si>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</si>
  <si>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</si>
  <si>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</si>
  <si>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</si>
  <si>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</si>
  <si>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</si>
  <si>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</si>
  <si>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</si>
  <si>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</si>
  <si>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</si>
  <si>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</si>
  <si>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</si>
  <si>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</si>
  <si>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</si>
  <si>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</si>
  <si>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</si>
  <si>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</si>
  <si>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</si>
  <si>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</si>
  <si>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</si>
  <si>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</si>
  <si>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</si>
  <si>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</si>
  <si>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</si>
  <si>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</si>
  <si>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</si>
  <si>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</si>
  <si>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</si>
  <si>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</si>
  <si>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</si>
  <si>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</si>
  <si>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</si>
  <si>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</si>
  <si>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</si>
  <si>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</si>
  <si>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</si>
  <si>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</si>
  <si>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</si>
  <si>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</si>
  <si>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</si>
  <si>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</si>
  <si>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</si>
  <si>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</si>
  <si>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</si>
  <si>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</si>
  <si>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</si>
  <si>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</si>
  <si>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</si>
  <si>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</si>
  <si>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</si>
  <si>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</si>
  <si>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</si>
  <si>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</si>
  <si>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</si>
  <si>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</si>
  <si>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</si>
  <si>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</si>
  <si>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</si>
  <si>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</si>
  <si>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</si>
  <si>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</si>
  <si>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</si>
  <si>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</si>
  <si>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</si>
  <si>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</si>
  <si>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</si>
  <si>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</si>
  <si>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</si>
  <si>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</si>
  <si>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</si>
  <si>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</si>
  <si>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</si>
  <si>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</si>
  <si>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</si>
  <si>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</si>
  <si>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</si>
  <si>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</si>
  <si>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</si>
  <si>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</si>
  <si>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</si>
  <si>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</si>
  <si>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</si>
  <si>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</si>
  <si>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</si>
  <si>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</si>
  <si>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</si>
  <si>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</si>
  <si>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</si>
  <si>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</si>
  <si>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</si>
  <si>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</si>
  <si>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</si>
  <si>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</si>
  <si>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</si>
  <si>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</si>
  <si>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</si>
  <si>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</si>
  <si>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</si>
  <si>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</si>
  <si>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</si>
  <si>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</si>
  <si>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</si>
  <si>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</si>
  <si>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</si>
  <si>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</si>
  <si>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</si>
  <si>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</si>
  <si>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</si>
  <si>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</si>
  <si>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</si>
  <si>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</si>
  <si>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</si>
  <si>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</si>
  <si>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</si>
  <si>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</si>
  <si>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</si>
  <si>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</si>
  <si>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</si>
  <si>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</si>
  <si>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</si>
  <si>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</si>
  <si>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</si>
  <si>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</si>
  <si>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</si>
  <si>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</si>
  <si>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</si>
  <si>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</si>
  <si>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</si>
  <si>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</si>
  <si>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</si>
  <si>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</si>
  <si>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</si>
  <si>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</si>
  <si>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</si>
  <si>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</si>
  <si>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</si>
  <si>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</si>
  <si>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</si>
  <si>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(Biudžeto išlaidų sąmatos vykdymo 20__ m. _______ d. metinės, ketvirtinės ataskaitos forma Nr. 2)</t>
  </si>
  <si>
    <t>2022 m. kovo 2 d. įsakymo Nr. 1K-74  redakcija)</t>
  </si>
  <si>
    <t>ELEKTRĖNŲ SAV VIEVIO GIMNAZIJA  190669038, ŠVIESOS 4 A VIEVIS</t>
  </si>
  <si>
    <t>KETVIRTINĖ</t>
  </si>
  <si>
    <t>SUVESTINĖ</t>
  </si>
  <si>
    <t>Vyr buhalterė</t>
  </si>
  <si>
    <t>Dambrauskienė</t>
  </si>
  <si>
    <t>Janė</t>
  </si>
  <si>
    <t>rugsėjo mėn 30 d</t>
  </si>
  <si>
    <t>2022 M. RUGSĖJO MĖN 30  D.</t>
  </si>
  <si>
    <t xml:space="preserve">Gintaras </t>
  </si>
  <si>
    <t>Dobilaitis</t>
  </si>
  <si>
    <t>Direktorius</t>
  </si>
  <si>
    <t>2022-10-05 d Nr.AS-115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</si>
</sst>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4.xml"/><Relationship Id="rId149" Type="http://schemas.openxmlformats.org/officeDocument/2006/relationships/revisionLog" Target="revisionLog3.xml"/><Relationship Id="rId148" Type="http://schemas.openxmlformats.org/officeDocument/2006/relationships/revisionLog" Target="revisionLog2.xml"/><Relationship Id="rId151" Type="http://schemas.openxmlformats.org/officeDocument/2006/relationships/revisionLog" Target="revisionLog5.xml"/><Relationship Id="rId14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3C28A43-0FEB-4B2B-8CD9-A8916E207BF6}" diskRevisions="1" revisionId="6465" version="14">
  <header guid="{33EF68C3-EE9F-48BC-9A12-4E3A1A061EC3}" dateTime="2022-09-19T12:31:43" maxSheetId="6" userName="User" r:id="rId147" minRId="6382" maxRId="6401">
    <sheetIdMap count="5">
      <sheetId val="1"/>
      <sheetId val="2"/>
      <sheetId val="3"/>
      <sheetId val="4"/>
      <sheetId val="5"/>
    </sheetIdMap>
  </header>
  <header guid="{E64E781A-7B10-4293-A3C7-8C68D3F39F70}" dateTime="2022-09-30T09:03:09" maxSheetId="6" userName="User" r:id="rId148" minRId="6410" maxRId="6435">
    <sheetIdMap count="5">
      <sheetId val="1"/>
      <sheetId val="2"/>
      <sheetId val="3"/>
      <sheetId val="4"/>
      <sheetId val="5"/>
    </sheetIdMap>
  </header>
  <header guid="{D715C09A-A68E-4A33-996C-085933F49F33}" dateTime="2022-09-30T09:23:44" maxSheetId="6" userName="User" r:id="rId149" minRId="6436" maxRId="6439">
    <sheetIdMap count="5">
      <sheetId val="1"/>
      <sheetId val="2"/>
      <sheetId val="3"/>
      <sheetId val="4"/>
      <sheetId val="5"/>
    </sheetIdMap>
  </header>
  <header guid="{565B2203-F862-46B1-9FD7-23E1DD704658}" dateTime="2022-10-05T14:05:27" maxSheetId="6" userName="User" r:id="rId150" minRId="6448">
    <sheetIdMap count="5">
      <sheetId val="1"/>
      <sheetId val="2"/>
      <sheetId val="3"/>
      <sheetId val="4"/>
      <sheetId val="5"/>
    </sheetIdMap>
  </header>
  <header guid="{13C28A43-0FEB-4B2B-8CD9-A8916E207BF6}" dateTime="2022-10-05T14:18:38" maxSheetId="6" userName="User" r:id="rId151" minRId="645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2" sId="4" numFmtId="4">
    <oc r="J39">
      <v>1154905</v>
    </oc>
    <nc r="J39">
      <v>1321837</v>
    </nc>
  </rcc>
  <rcc rId="6383" sId="4" numFmtId="4">
    <oc r="J45">
      <v>17105</v>
    </oc>
    <nc r="J45">
      <v>19553</v>
    </nc>
  </rcc>
  <rcc rId="6384" sId="4" numFmtId="4">
    <oc r="J50">
      <v>24500</v>
    </oc>
    <nc r="J50">
      <v>31000</v>
    </nc>
  </rcc>
  <rcc rId="6385" sId="4" numFmtId="4">
    <oc r="J51">
      <v>200</v>
    </oc>
    <nc r="J51">
      <v>600</v>
    </nc>
  </rcc>
  <rcc rId="6386" sId="4" numFmtId="4">
    <oc r="J52">
      <v>2200</v>
    </oc>
    <nc r="J52">
      <v>2850</v>
    </nc>
  </rcc>
  <rcc rId="6387" sId="4" numFmtId="4">
    <oc r="J53">
      <v>10480</v>
    </oc>
    <nc r="J53">
      <v>14670</v>
    </nc>
  </rcc>
  <rcc rId="6388" sId="4" numFmtId="4">
    <oc r="J58">
      <v>700</v>
    </oc>
    <nc r="J58">
      <v>2000</v>
    </nc>
  </rcc>
  <rcc rId="6389" sId="4" numFmtId="4">
    <oc r="J59">
      <v>2800</v>
    </oc>
    <nc r="J59">
      <v>3600</v>
    </nc>
  </rcc>
  <rcc rId="6390" sId="4" numFmtId="4">
    <oc r="J61">
      <v>61000</v>
    </oc>
    <nc r="J61">
      <v>67740</v>
    </nc>
  </rcc>
  <rcc rId="6391" sId="4" numFmtId="4">
    <oc r="J62">
      <v>10500</v>
    </oc>
    <nc r="J62">
      <v>14400</v>
    </nc>
  </rcc>
  <rcc rId="6392" sId="4" numFmtId="4">
    <oc r="J64">
      <v>23390</v>
    </oc>
    <nc r="J64">
      <v>34690</v>
    </nc>
  </rcc>
  <rcc rId="6393" sId="4" numFmtId="4">
    <oc r="I156">
      <v>18050</v>
    </oc>
    <nc r="I156">
      <v>19640</v>
    </nc>
  </rcc>
  <rcc rId="6394" sId="4" numFmtId="4">
    <oc r="J156">
      <v>14000</v>
    </oc>
    <nc r="J156">
      <v>17390</v>
    </nc>
  </rcc>
  <rcc rId="6395" sId="4" numFmtId="4">
    <nc r="K208">
      <v>6000</v>
    </nc>
  </rcc>
  <rcc rId="6396" sId="4" numFmtId="4">
    <nc r="L208">
      <v>6000</v>
    </nc>
  </rcc>
  <rcc rId="6397" sId="4" numFmtId="4">
    <oc r="I39">
      <v>1717195</v>
    </oc>
    <nc r="I39">
      <v>1719127</v>
    </nc>
  </rcc>
  <rcc rId="6398" sId="4" numFmtId="4">
    <oc r="I45">
      <v>25215</v>
    </oc>
    <nc r="I45">
      <v>25243</v>
    </nc>
  </rcc>
  <rcc rId="6399" sId="4">
    <oc r="J370" t="inlineStr">
      <is>
        <t>Giedrius</t>
      </is>
    </oc>
    <nc r="J370" t="inlineStr">
      <is>
        <t xml:space="preserve">Gintaras </t>
      </is>
    </nc>
  </rcc>
  <rcc rId="6400" sId="4">
    <oc r="K370" t="inlineStr">
      <is>
        <t>Miliūnas</t>
      </is>
    </oc>
    <nc r="K370" t="inlineStr">
      <is>
        <t>Dobilaitis</t>
      </is>
    </nc>
  </rcc>
  <rcc rId="6401" sId="4">
    <oc r="G370" t="inlineStr">
      <is>
        <t>L.e.p. direktorius</t>
      </is>
    </oc>
    <nc r="G370" t="inlineStr">
      <is>
        <t>Direktorius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0" sId="4" numFmtId="4">
    <oc r="K156">
      <v>7313.1</v>
    </oc>
    <nc r="K156">
      <v>13379.61</v>
    </nc>
  </rcc>
  <rcc rId="6411" sId="4" numFmtId="4">
    <oc r="L156">
      <v>7313.1</v>
    </oc>
    <nc r="L156">
      <v>13379.61</v>
    </nc>
  </rcc>
  <rcc rId="6412" sId="4" numFmtId="4">
    <oc r="K64">
      <v>20724.72</v>
    </oc>
    <nc r="K64">
      <v>33041.61</v>
    </nc>
  </rcc>
  <rcc rId="6413" sId="4" numFmtId="4">
    <oc r="L64">
      <v>20724.72</v>
    </oc>
    <nc r="L64">
      <v>33041.61</v>
    </nc>
  </rcc>
  <rcc rId="6414" sId="4" numFmtId="4">
    <oc r="K62">
      <v>5211.13</v>
    </oc>
    <nc r="K62">
      <v>11153.01</v>
    </nc>
  </rcc>
  <rcc rId="6415" sId="4" numFmtId="4">
    <oc r="L62">
      <v>5211.13</v>
    </oc>
    <nc r="L62">
      <v>11153.01</v>
    </nc>
  </rcc>
  <rcc rId="6416" sId="4" numFmtId="4">
    <oc r="J62">
      <v>14400</v>
    </oc>
    <nc r="J62">
      <v>13660</v>
    </nc>
  </rcc>
  <rcc rId="6417" sId="4" numFmtId="4">
    <oc r="K61">
      <v>60890.559999999998</v>
    </oc>
    <nc r="K61">
      <v>57065.78</v>
    </nc>
  </rcc>
  <rcc rId="6418" sId="4" numFmtId="4">
    <oc r="L61">
      <v>60890.559999999998</v>
    </oc>
    <nc r="L61">
      <v>57065.78</v>
    </nc>
  </rcc>
  <rcc rId="6419" sId="4" numFmtId="4">
    <oc r="K59">
      <v>1194.6500000000001</v>
    </oc>
    <nc r="K59">
      <v>1509.17</v>
    </nc>
  </rcc>
  <rcc rId="6420" sId="4" numFmtId="4">
    <oc r="L59">
      <v>1194.6500000000001</v>
    </oc>
    <nc r="L59">
      <v>1509.17</v>
    </nc>
  </rcc>
  <rcc rId="6421" sId="4" numFmtId="4">
    <oc r="K58">
      <v>641.29999999999995</v>
    </oc>
    <nc r="K58">
      <v>1889.35</v>
    </nc>
  </rcc>
  <rcc rId="6422" sId="4" numFmtId="4">
    <oc r="L58">
      <v>641.29999999999995</v>
    </oc>
    <nc r="L58">
      <v>1889.35</v>
    </nc>
  </rcc>
  <rfmt sheetId="4" sqref="K58">
    <dxf>
      <numFmt numFmtId="2" formatCode="0.00"/>
    </dxf>
  </rfmt>
  <rfmt sheetId="4" sqref="L58">
    <dxf>
      <numFmt numFmtId="2" formatCode="0.00"/>
    </dxf>
  </rfmt>
  <rcc rId="6423" sId="4" numFmtId="4">
    <oc r="J53">
      <v>14670</v>
    </oc>
    <nc r="J53">
      <v>15410</v>
    </nc>
  </rcc>
  <rcc rId="6424" sId="4" numFmtId="4">
    <oc r="K53">
      <v>10331.85</v>
    </oc>
    <nc r="K53">
      <v>15104.3</v>
    </nc>
  </rcc>
  <rcc rId="6425" sId="4" numFmtId="4">
    <oc r="L53">
      <v>10331.85</v>
    </oc>
    <nc r="L53">
      <v>15104.3</v>
    </nc>
  </rcc>
  <rcc rId="6426" sId="4" numFmtId="4">
    <oc r="K52">
      <v>1631.13</v>
    </oc>
    <nc r="K52">
      <v>2455.9</v>
    </nc>
  </rcc>
  <rcc rId="6427" sId="4" numFmtId="4">
    <oc r="L52">
      <v>1631.13</v>
    </oc>
    <nc r="L52">
      <v>2455.9</v>
    </nc>
  </rcc>
  <rcc rId="6428" sId="4" numFmtId="4">
    <oc r="K51">
      <v>14.6</v>
    </oc>
    <nc r="K51">
      <v>270.10000000000002</v>
    </nc>
  </rcc>
  <rcc rId="6429" sId="4" numFmtId="4">
    <oc r="L51">
      <v>14.6</v>
    </oc>
    <nc r="L51">
      <v>270.10000000000002</v>
    </nc>
  </rcc>
  <rcc rId="6430" sId="4" numFmtId="4">
    <oc r="K50">
      <v>23689.81</v>
    </oc>
    <nc r="K50">
      <v>28105.81</v>
    </nc>
  </rcc>
  <rcc rId="6431" sId="4" numFmtId="4">
    <oc r="L50">
      <v>23689.81</v>
    </oc>
    <nc r="L50">
      <v>28105.81</v>
    </nc>
  </rcc>
  <rcc rId="6432" sId="4" numFmtId="4">
    <oc r="K45">
      <v>12066.33</v>
    </oc>
    <nc r="K45">
      <v>18356.59</v>
    </nc>
  </rcc>
  <rcc rId="6433" sId="4" numFmtId="4">
    <oc r="L45">
      <v>12066.33</v>
    </oc>
    <nc r="L45">
      <v>18356.59</v>
    </nc>
  </rcc>
  <rcc rId="6434" sId="4" numFmtId="4">
    <oc r="K39">
      <v>815693.1</v>
    </oc>
    <nc r="K39">
      <v>1239711.6100000001</v>
    </nc>
  </rcc>
  <rcc rId="6435" sId="4" numFmtId="4">
    <oc r="L39">
      <v>815693.1</v>
    </oc>
    <nc r="L39">
      <v>1239711.6100000001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36" sId="4" numFmtId="4">
    <oc r="K62">
      <v>11153.01</v>
    </oc>
    <nc r="K62">
      <v>12079.07</v>
    </nc>
  </rcc>
  <rcc rId="6437" sId="4" numFmtId="4">
    <oc r="L62">
      <v>11153.01</v>
    </oc>
    <nc r="L62">
      <v>12097.07</v>
    </nc>
  </rcc>
  <rcc rId="6438" sId="4" numFmtId="4">
    <oc r="K61">
      <v>57065.78</v>
    </oc>
    <nc r="K61">
      <v>64478.6</v>
    </nc>
  </rcc>
  <rcc rId="6439" sId="4" numFmtId="4">
    <oc r="L61">
      <v>57065.78</v>
    </oc>
    <nc r="L61">
      <v>64478.6</v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8" sId="4" numFmtId="4">
    <oc r="L62">
      <v>12097.07</v>
    </oc>
    <nc r="L62">
      <v>12079.07</v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7" sId="4">
    <oc r="G18" t="inlineStr">
      <is>
        <t>2022-10-05 d Nr.AS-</t>
      </is>
    </oc>
    <nc r="G18" t="inlineStr">
      <is>
        <t>2022-10-05 d Nr.AS-115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9" t="s">
        <v>176</v>
      </c>
      <c r="K1" s="390"/>
      <c r="L1" s="3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0"/>
      <c r="K2" s="390"/>
      <c r="L2" s="3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0"/>
      <c r="K3" s="390"/>
      <c r="L3" s="3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0"/>
      <c r="K4" s="390"/>
      <c r="L4" s="3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0"/>
      <c r="K5" s="390"/>
      <c r="L5" s="3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8"/>
      <c r="H17" s="409"/>
      <c r="I17" s="409"/>
      <c r="J17" s="409"/>
      <c r="K17" s="4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9"/>
      <c r="D22" s="430"/>
      <c r="E22" s="430"/>
      <c r="F22" s="430"/>
      <c r="G22" s="430"/>
      <c r="H22" s="430"/>
      <c r="I22" s="4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4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4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4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4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4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1" t="s">
        <v>133</v>
      </c>
      <c r="L348" s="43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2" t="s">
        <v>175</v>
      </c>
      <c r="E351" s="433"/>
      <c r="F351" s="433"/>
      <c r="G351" s="433"/>
      <c r="H351" s="241"/>
      <c r="I351" s="186" t="s">
        <v>132</v>
      </c>
      <c r="J351" s="5"/>
      <c r="K351" s="431" t="s">
        <v>133</v>
      </c>
      <c r="L351" s="43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45FD019-ABD7-442E-8953-E71018B4B6A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9" t="s">
        <v>176</v>
      </c>
      <c r="K1" s="390"/>
      <c r="L1" s="3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0"/>
      <c r="K2" s="390"/>
      <c r="L2" s="3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0"/>
      <c r="K3" s="390"/>
      <c r="L3" s="3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0"/>
      <c r="K4" s="390"/>
      <c r="L4" s="3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0"/>
      <c r="K5" s="390"/>
      <c r="L5" s="3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8"/>
      <c r="H17" s="409"/>
      <c r="I17" s="409"/>
      <c r="J17" s="409"/>
      <c r="K17" s="4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4"/>
      <c r="D19" s="435"/>
      <c r="E19" s="435"/>
      <c r="F19" s="435"/>
      <c r="G19" s="435"/>
      <c r="H19" s="435"/>
      <c r="I19" s="43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9" t="s">
        <v>179</v>
      </c>
      <c r="D20" s="430"/>
      <c r="E20" s="430"/>
      <c r="F20" s="430"/>
      <c r="G20" s="430"/>
      <c r="H20" s="430"/>
      <c r="I20" s="43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9" t="s">
        <v>180</v>
      </c>
      <c r="D21" s="430"/>
      <c r="E21" s="430"/>
      <c r="F21" s="430"/>
      <c r="G21" s="430"/>
      <c r="H21" s="430"/>
      <c r="I21" s="43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9" t="s">
        <v>178</v>
      </c>
      <c r="D22" s="430"/>
      <c r="E22" s="430"/>
      <c r="F22" s="430"/>
      <c r="G22" s="430"/>
      <c r="H22" s="430"/>
      <c r="I22" s="4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4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4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4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4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4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1" t="s">
        <v>133</v>
      </c>
      <c r="L348" s="43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2" t="s">
        <v>175</v>
      </c>
      <c r="E351" s="433"/>
      <c r="F351" s="433"/>
      <c r="G351" s="433"/>
      <c r="H351" s="241"/>
      <c r="I351" s="186" t="s">
        <v>132</v>
      </c>
      <c r="J351" s="5"/>
      <c r="K351" s="431" t="s">
        <v>133</v>
      </c>
      <c r="L351" s="43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45FD019-ABD7-442E-8953-E71018B4B6A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</row>
    <row r="16" spans="1:3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</row>
    <row r="17" spans="1:17">
      <c r="A17" s="5"/>
      <c r="B17" s="169"/>
      <c r="C17" s="169"/>
      <c r="D17" s="169"/>
      <c r="E17" s="430"/>
      <c r="F17" s="430"/>
      <c r="G17" s="430"/>
      <c r="H17" s="430"/>
      <c r="I17" s="430"/>
      <c r="J17" s="430"/>
      <c r="K17" s="430"/>
      <c r="L17" s="169"/>
      <c r="M17" s="3"/>
      <c r="N17" s="3"/>
      <c r="O17" s="3"/>
      <c r="P17" s="3"/>
    </row>
    <row r="18" spans="1:17" ht="12" customHeight="1">
      <c r="A18" s="417" t="s">
        <v>177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4"/>
      <c r="D22" s="436"/>
      <c r="E22" s="436"/>
      <c r="F22" s="436"/>
      <c r="G22" s="436"/>
      <c r="H22" s="436"/>
      <c r="I22" s="436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</row>
    <row r="28" spans="1:1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</row>
    <row r="29" spans="1:1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24">
        <v>1</v>
      </c>
      <c r="B53" s="415"/>
      <c r="C53" s="415"/>
      <c r="D53" s="415"/>
      <c r="E53" s="415"/>
      <c r="F53" s="41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4">
        <v>1</v>
      </c>
      <c r="B135" s="415"/>
      <c r="C135" s="415"/>
      <c r="D135" s="415"/>
      <c r="E135" s="415"/>
      <c r="F135" s="41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24">
        <v>1</v>
      </c>
      <c r="B179" s="415"/>
      <c r="C179" s="415"/>
      <c r="D179" s="415"/>
      <c r="E179" s="415"/>
      <c r="F179" s="41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4">
        <v>1</v>
      </c>
      <c r="B217" s="415"/>
      <c r="C217" s="415"/>
      <c r="D217" s="415"/>
      <c r="E217" s="415"/>
      <c r="F217" s="41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4">
        <v>1</v>
      </c>
      <c r="B264" s="415"/>
      <c r="C264" s="415"/>
      <c r="D264" s="415"/>
      <c r="E264" s="415"/>
      <c r="F264" s="41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4">
        <v>1</v>
      </c>
      <c r="B310" s="415"/>
      <c r="C310" s="415"/>
      <c r="D310" s="415"/>
      <c r="E310" s="415"/>
      <c r="F310" s="41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4">
        <v>1</v>
      </c>
      <c r="B363" s="415"/>
      <c r="C363" s="415"/>
      <c r="D363" s="415"/>
      <c r="E363" s="415"/>
      <c r="F363" s="41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1" t="s">
        <v>133</v>
      </c>
      <c r="L385" s="431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32" t="s">
        <v>175</v>
      </c>
      <c r="E388" s="433"/>
      <c r="F388" s="433"/>
      <c r="G388" s="433"/>
      <c r="H388" s="241"/>
      <c r="I388" s="186" t="s">
        <v>132</v>
      </c>
      <c r="J388" s="5"/>
      <c r="K388" s="431" t="s">
        <v>133</v>
      </c>
      <c r="L388" s="43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45FD019-ABD7-442E-8953-E71018B4B6A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51"/>
  <sheetViews>
    <sheetView showZeros="0" tabSelected="1" topLeftCell="A7" zoomScaleNormal="150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752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751</v>
      </c>
      <c r="H7" s="370">
        <v>2022</v>
      </c>
      <c r="I7" s="370" t="s">
        <v>759</v>
      </c>
      <c r="J7" s="371"/>
      <c r="K7" s="371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753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391" t="s">
        <v>173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12" t="s">
        <v>161</v>
      </c>
      <c r="H12" s="412"/>
      <c r="I12" s="412"/>
      <c r="J12" s="412"/>
      <c r="K12" s="412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10" t="s">
        <v>760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11" t="s">
        <v>754</v>
      </c>
      <c r="H14" s="411"/>
      <c r="I14" s="411"/>
      <c r="J14" s="411"/>
      <c r="K14" s="411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13" t="s">
        <v>162</v>
      </c>
      <c r="H15" s="413"/>
      <c r="I15" s="413"/>
      <c r="J15" s="413"/>
      <c r="K15" s="4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10" t="s">
        <v>5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11" t="s">
        <v>764</v>
      </c>
      <c r="H18" s="411"/>
      <c r="I18" s="411"/>
      <c r="J18" s="411"/>
      <c r="K18" s="411"/>
      <c r="M18" s="3"/>
      <c r="N18" s="3"/>
      <c r="O18" s="3"/>
      <c r="P18" s="3"/>
    </row>
    <row r="19" spans="1:35" ht="11.25" customHeight="1">
      <c r="G19" s="404" t="s">
        <v>166</v>
      </c>
      <c r="H19" s="404"/>
      <c r="I19" s="404"/>
      <c r="J19" s="404"/>
      <c r="K19" s="404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30"/>
      <c r="F21" s="430"/>
      <c r="G21" s="430"/>
      <c r="H21" s="430"/>
      <c r="I21" s="430"/>
      <c r="J21" s="430"/>
      <c r="K21" s="430"/>
      <c r="L21" s="299"/>
      <c r="M21" s="3"/>
      <c r="N21" s="3"/>
      <c r="O21" s="3"/>
      <c r="P21" s="3"/>
    </row>
    <row r="22" spans="1:35" ht="12" customHeight="1">
      <c r="A22" s="417" t="s">
        <v>177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4"/>
      <c r="D26" s="436"/>
      <c r="E26" s="436"/>
      <c r="F26" s="436"/>
      <c r="G26" s="436"/>
      <c r="H26" s="436"/>
      <c r="I26" s="436"/>
      <c r="J26" s="4"/>
      <c r="K26" s="177" t="s">
        <v>1</v>
      </c>
      <c r="L26" s="16">
        <v>15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>
        <v>2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755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05" t="s">
        <v>7</v>
      </c>
      <c r="H29" s="405"/>
      <c r="I29" s="233">
        <v>9</v>
      </c>
      <c r="J29" s="235">
        <v>2</v>
      </c>
      <c r="K29" s="15">
        <v>2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37" t="s">
        <v>2</v>
      </c>
      <c r="B31" s="395"/>
      <c r="C31" s="395"/>
      <c r="D31" s="395"/>
      <c r="E31" s="395"/>
      <c r="F31" s="395"/>
      <c r="G31" s="398" t="s">
        <v>3</v>
      </c>
      <c r="H31" s="400" t="s">
        <v>143</v>
      </c>
      <c r="I31" s="402" t="s">
        <v>147</v>
      </c>
      <c r="J31" s="403"/>
      <c r="K31" s="427" t="s">
        <v>144</v>
      </c>
      <c r="L31" s="425" t="s">
        <v>168</v>
      </c>
      <c r="M31" s="105"/>
      <c r="N31" s="3"/>
      <c r="O31" s="3"/>
      <c r="P31" s="3"/>
    </row>
    <row r="32" spans="1:35" ht="46.5" customHeight="1">
      <c r="A32" s="396"/>
      <c r="B32" s="397"/>
      <c r="C32" s="397"/>
      <c r="D32" s="397"/>
      <c r="E32" s="397"/>
      <c r="F32" s="397"/>
      <c r="G32" s="399"/>
      <c r="H32" s="401"/>
      <c r="I32" s="182" t="s">
        <v>142</v>
      </c>
      <c r="J32" s="183" t="s">
        <v>141</v>
      </c>
      <c r="K32" s="428"/>
      <c r="L32" s="426"/>
      <c r="M32" s="3"/>
      <c r="N32" s="3"/>
      <c r="O32" s="3"/>
      <c r="P32" s="3"/>
    </row>
    <row r="33" spans="1:18" ht="11.25" customHeight="1">
      <c r="A33" s="418" t="s">
        <v>139</v>
      </c>
      <c r="B33" s="419"/>
      <c r="C33" s="419"/>
      <c r="D33" s="419"/>
      <c r="E33" s="419"/>
      <c r="F33" s="420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1971260</v>
      </c>
      <c r="J34" s="110">
        <f>SUM(J35+J46+J65+J86+J93+J113+J139+J158+J168)</f>
        <v>1530330</v>
      </c>
      <c r="K34" s="384">
        <f>SUM(K35+K46+K65+K86+K93+K113+K139+K158+K168)</f>
        <v>1430381.7200000002</v>
      </c>
      <c r="L34" s="380">
        <f>SUM(L35+L46+L65+L86+L93+L113+L139+L158+L168)</f>
        <v>1430381.7200000002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1744370</v>
      </c>
      <c r="J35" s="110">
        <f>SUM(J36+J42)</f>
        <v>1341390</v>
      </c>
      <c r="K35" s="382">
        <f>SUM(K36+K42)</f>
        <v>1258068.2000000002</v>
      </c>
      <c r="L35" s="383">
        <f>SUM(L36+L42)</f>
        <v>1258068.2000000002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1719127</v>
      </c>
      <c r="J36" s="127">
        <f t="shared" ref="J36:L38" si="0">SUM(J37)</f>
        <v>1321837</v>
      </c>
      <c r="K36" s="379">
        <f t="shared" si="0"/>
        <v>1239711.6100000001</v>
      </c>
      <c r="L36" s="381">
        <f t="shared" si="0"/>
        <v>1239711.6100000001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1719127</v>
      </c>
      <c r="J37" s="110">
        <f t="shared" si="0"/>
        <v>1321837</v>
      </c>
      <c r="K37" s="380">
        <f t="shared" si="0"/>
        <v>1239711.6100000001</v>
      </c>
      <c r="L37" s="380">
        <f t="shared" si="0"/>
        <v>1239711.6100000001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1719127</v>
      </c>
      <c r="J38" s="129">
        <f t="shared" si="0"/>
        <v>1321837</v>
      </c>
      <c r="K38" s="379">
        <f t="shared" si="0"/>
        <v>1239711.6100000001</v>
      </c>
      <c r="L38" s="379">
        <f t="shared" si="0"/>
        <v>1239711.6100000001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1719127</v>
      </c>
      <c r="J39" s="116">
        <v>1321837</v>
      </c>
      <c r="K39" s="378">
        <v>1239711.6100000001</v>
      </c>
      <c r="L39" s="378">
        <v>1239711.6100000001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25243</v>
      </c>
      <c r="J42" s="127">
        <f t="shared" ref="J42:L43" si="2">J43</f>
        <v>19553</v>
      </c>
      <c r="K42" s="379">
        <f t="shared" si="2"/>
        <v>18356.59</v>
      </c>
      <c r="L42" s="381">
        <f t="shared" si="2"/>
        <v>18356.59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25243</v>
      </c>
      <c r="J43" s="127">
        <f t="shared" si="2"/>
        <v>19553</v>
      </c>
      <c r="K43" s="381">
        <f t="shared" si="2"/>
        <v>18356.59</v>
      </c>
      <c r="L43" s="381">
        <f t="shared" si="2"/>
        <v>18356.59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25243</v>
      </c>
      <c r="J44" s="127">
        <f>J45</f>
        <v>19553</v>
      </c>
      <c r="K44" s="381">
        <f>K45</f>
        <v>18356.59</v>
      </c>
      <c r="L44" s="381">
        <f>L45</f>
        <v>18356.59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25243</v>
      </c>
      <c r="J45" s="116">
        <v>19553</v>
      </c>
      <c r="K45" s="378">
        <v>18356.59</v>
      </c>
      <c r="L45" s="378">
        <v>18356.59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207250</v>
      </c>
      <c r="J46" s="119">
        <f t="shared" ref="J46:L48" si="3">J47</f>
        <v>171550</v>
      </c>
      <c r="K46" s="118">
        <f t="shared" si="3"/>
        <v>158933.90999999997</v>
      </c>
      <c r="L46" s="118">
        <f t="shared" si="3"/>
        <v>158933.90999999997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207250</v>
      </c>
      <c r="J47" s="129">
        <f t="shared" si="3"/>
        <v>171550</v>
      </c>
      <c r="K47" s="127">
        <f t="shared" si="3"/>
        <v>158933.90999999997</v>
      </c>
      <c r="L47" s="129">
        <f t="shared" si="3"/>
        <v>158933.90999999997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207250</v>
      </c>
      <c r="J48" s="129">
        <f t="shared" si="3"/>
        <v>171550</v>
      </c>
      <c r="K48" s="148">
        <f t="shared" si="3"/>
        <v>158933.90999999997</v>
      </c>
      <c r="L48" s="148">
        <f t="shared" si="3"/>
        <v>158933.90999999997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207250</v>
      </c>
      <c r="J49" s="149">
        <f>SUM(J50:J64)</f>
        <v>171550</v>
      </c>
      <c r="K49" s="151">
        <f>SUM(K50:K64)</f>
        <v>158933.90999999997</v>
      </c>
      <c r="L49" s="151">
        <f>SUM(L50:L64)</f>
        <v>158933.90999999997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35500</v>
      </c>
      <c r="J50" s="116">
        <v>31000</v>
      </c>
      <c r="K50" s="378">
        <v>28105.81</v>
      </c>
      <c r="L50" s="378">
        <v>28105.81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700</v>
      </c>
      <c r="J51" s="116">
        <v>600</v>
      </c>
      <c r="K51" s="116">
        <v>270.10000000000002</v>
      </c>
      <c r="L51" s="116">
        <v>270.10000000000002</v>
      </c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3400</v>
      </c>
      <c r="J52" s="116">
        <v>2850</v>
      </c>
      <c r="K52" s="378">
        <v>2455.9</v>
      </c>
      <c r="L52" s="378">
        <v>2455.9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>
        <v>16760</v>
      </c>
      <c r="J53" s="116">
        <v>15410</v>
      </c>
      <c r="K53" s="378">
        <v>15104.3</v>
      </c>
      <c r="L53" s="378">
        <v>15104.3</v>
      </c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>
        <v>2000</v>
      </c>
      <c r="J58" s="116">
        <v>2000</v>
      </c>
      <c r="K58" s="378">
        <v>1889.35</v>
      </c>
      <c r="L58" s="378">
        <v>1889.35</v>
      </c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4300</v>
      </c>
      <c r="J59" s="116">
        <v>3600</v>
      </c>
      <c r="K59" s="378">
        <v>1509.17</v>
      </c>
      <c r="L59" s="378">
        <v>1509.17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79190</v>
      </c>
      <c r="J61" s="116">
        <v>67740</v>
      </c>
      <c r="K61" s="378">
        <v>64478.6</v>
      </c>
      <c r="L61" s="378">
        <v>64478.6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22830</v>
      </c>
      <c r="J62" s="116">
        <v>13660</v>
      </c>
      <c r="K62" s="378">
        <v>12079.07</v>
      </c>
      <c r="L62" s="378">
        <v>12079.07</v>
      </c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42570</v>
      </c>
      <c r="J64" s="116">
        <v>34690</v>
      </c>
      <c r="K64" s="378">
        <v>33041.61</v>
      </c>
      <c r="L64" s="378">
        <v>33041.61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19640</v>
      </c>
      <c r="J139" s="128">
        <f>SUM(J140+J145+J153)</f>
        <v>17390</v>
      </c>
      <c r="K139" s="379">
        <f>SUM(K140+K145+K153)</f>
        <v>13379.61</v>
      </c>
      <c r="L139" s="381">
        <f>SUM(L140+L145+L153)</f>
        <v>13379.61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19640</v>
      </c>
      <c r="J153" s="128">
        <f t="shared" ref="J153:L154" si="25">J154</f>
        <v>17390</v>
      </c>
      <c r="K153" s="379">
        <f t="shared" si="25"/>
        <v>13379.61</v>
      </c>
      <c r="L153" s="381">
        <f t="shared" si="25"/>
        <v>13379.61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19640</v>
      </c>
      <c r="J154" s="150">
        <f t="shared" si="25"/>
        <v>17390</v>
      </c>
      <c r="K154" s="386">
        <f t="shared" si="25"/>
        <v>13379.61</v>
      </c>
      <c r="L154" s="387">
        <f t="shared" si="25"/>
        <v>13379.61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19640</v>
      </c>
      <c r="J155" s="128">
        <f>SUM(J156:J157)</f>
        <v>17390</v>
      </c>
      <c r="K155" s="379">
        <f>SUM(K156:K157)</f>
        <v>13379.61</v>
      </c>
      <c r="L155" s="381">
        <f>SUM(L156:L157)</f>
        <v>13379.61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19640</v>
      </c>
      <c r="J156" s="115">
        <v>17390</v>
      </c>
      <c r="K156" s="385">
        <v>13379.61</v>
      </c>
      <c r="L156" s="385">
        <v>13379.61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6000</v>
      </c>
      <c r="J184" s="138">
        <f>SUM(J185+J238+J303)</f>
        <v>6000</v>
      </c>
      <c r="K184" s="111">
        <f>SUM(K185+K238+K303)</f>
        <v>6000</v>
      </c>
      <c r="L184" s="110">
        <f>SUM(L185+L238+L303)</f>
        <v>6000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6000</v>
      </c>
      <c r="J185" s="123">
        <f>SUM(J186+J209+J216+J228+J232)</f>
        <v>6000</v>
      </c>
      <c r="K185" s="123">
        <f>SUM(K186+K209+K216+K228+K232)</f>
        <v>6000</v>
      </c>
      <c r="L185" s="123">
        <f>SUM(L186+L209+L216+L228+L232)</f>
        <v>6000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6000</v>
      </c>
      <c r="J186" s="128">
        <f>SUM(J187+J190+J195+J201+J206)</f>
        <v>6000</v>
      </c>
      <c r="K186" s="129">
        <f>SUM(K187+K190+K195+K201+K206)</f>
        <v>6000</v>
      </c>
      <c r="L186" s="127">
        <f>SUM(L187+L190+L195+L201+L206)</f>
        <v>6000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6000</v>
      </c>
      <c r="J206" s="128">
        <f t="shared" ref="J206:L207" si="31">J207</f>
        <v>6000</v>
      </c>
      <c r="K206" s="129">
        <f t="shared" si="31"/>
        <v>6000</v>
      </c>
      <c r="L206" s="127">
        <f t="shared" si="31"/>
        <v>6000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6000</v>
      </c>
      <c r="J207" s="129">
        <f t="shared" si="31"/>
        <v>6000</v>
      </c>
      <c r="K207" s="129">
        <f t="shared" si="31"/>
        <v>6000</v>
      </c>
      <c r="L207" s="129">
        <f t="shared" si="31"/>
        <v>6000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>
        <v>6000</v>
      </c>
      <c r="J208" s="117">
        <v>6000</v>
      </c>
      <c r="K208" s="117">
        <v>6000</v>
      </c>
      <c r="L208" s="117">
        <v>6000</v>
      </c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1977260</v>
      </c>
      <c r="J368" s="140">
        <f>SUM(J34+J184)</f>
        <v>1536330</v>
      </c>
      <c r="K368" s="388">
        <f>SUM(K34+K184)</f>
        <v>1436381.7200000002</v>
      </c>
      <c r="L368" s="388">
        <f>SUM(L34+L184)</f>
        <v>1436381.7200000002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763</v>
      </c>
      <c r="H370" s="359"/>
      <c r="I370" s="362"/>
      <c r="J370" s="361" t="s">
        <v>761</v>
      </c>
      <c r="K370" s="362" t="s">
        <v>762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31" t="s">
        <v>133</v>
      </c>
      <c r="L371" s="431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75">
      <c r="B373" s="3"/>
      <c r="C373" s="3"/>
      <c r="D373" s="82"/>
      <c r="E373" s="82"/>
      <c r="F373" s="242"/>
      <c r="G373" s="82" t="s">
        <v>756</v>
      </c>
      <c r="H373" s="3"/>
      <c r="I373" s="161"/>
      <c r="J373" s="3" t="s">
        <v>758</v>
      </c>
      <c r="K373" s="243" t="s">
        <v>757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38" t="s">
        <v>747</v>
      </c>
      <c r="E374" s="439"/>
      <c r="F374" s="439"/>
      <c r="G374" s="439"/>
      <c r="H374" s="353"/>
      <c r="I374" s="186" t="s">
        <v>132</v>
      </c>
      <c r="J374" s="297"/>
      <c r="K374" s="431" t="s">
        <v>133</v>
      </c>
      <c r="L374" s="431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745FD019-ABD7-442E-8953-E71018B4B6A5}" showPageBreaks="1" zeroValues="0" fitToPage="1" hiddenColumns="1" topLeftCell="A7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2"/>
  <headerFooter alignWithMargins="0">
    <oddHeader>&amp;C&amp;P</oddHeader>
  </headerFooter>
  <legacy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45FD019-ABD7-442E-8953-E71018B4B6A5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2022-07-05T06:20:07Z</cp:lastPrinted>
  <dcterms:created xsi:type="dcterms:W3CDTF">2004-04-07T10:43:01Z</dcterms:created>
  <dcterms:modified xsi:type="dcterms:W3CDTF">2022-10-05T11:18:38Z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