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5a0a759c15a4507/Stalinis kompiuteris/2023 m finansinės ataskaitos/2023 m II ketv/"/>
    </mc:Choice>
  </mc:AlternateContent>
  <xr:revisionPtr revIDLastSave="0" documentId="10_ncr:80_{BFFE1102-FB33-408B-8429-FB59E68CDA41}" xr6:coauthVersionLast="47" xr6:coauthVersionMax="47" xr10:uidLastSave="{00000000-0000-0000-0000-000000000000}"/>
  <bookViews>
    <workbookView xWindow="780" yWindow="780" windowWidth="21600" windowHeight="11385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0C4DEBB3_5DC0_4A0B_A8A2_CC84AB3817AE_.wvu.Cols" localSheetId="0" hidden="1">'f2'!$M:$P</definedName>
    <definedName name="Z_0C4DEBB3_5DC0_4A0B_A8A2_CC84AB3817AE_.wvu.Cols" localSheetId="1" hidden="1">'f2 (2)'!$M:$P</definedName>
    <definedName name="Z_0C4DEBB3_5DC0_4A0B_A8A2_CC84AB3817AE_.wvu.Cols" localSheetId="2" hidden="1">'f2 (3)'!$M:$P</definedName>
    <definedName name="Z_0C4DEBB3_5DC0_4A0B_A8A2_CC84AB3817AE_.wvu.Cols" localSheetId="3" hidden="1">'Forma Nr.2 '!$M:$P</definedName>
    <definedName name="Z_0C4DEBB3_5DC0_4A0B_A8A2_CC84AB3817AE_.wvu.PrintTitles" localSheetId="0" hidden="1">'f2'!$19:$25</definedName>
    <definedName name="Z_0C4DEBB3_5DC0_4A0B_A8A2_CC84AB3817AE_.wvu.PrintTitles" localSheetId="1" hidden="1">'f2 (2)'!$19:$25</definedName>
    <definedName name="Z_0C4DEBB3_5DC0_4A0B_A8A2_CC84AB3817AE_.wvu.PrintTitles" localSheetId="2" hidden="1">'f2 (3)'!$19:$25</definedName>
    <definedName name="Z_0C4DEBB3_5DC0_4A0B_A8A2_CC84AB3817AE_.wvu.PrintTitles" localSheetId="3" hidden="1">'Forma Nr.2 '!$23:$33</definedName>
    <definedName name="Z_0F6C7AC1_7ABB_40A6_B210_0DE58FC3C6C5_.wvu.Cols" localSheetId="0" hidden="1">'f2'!$M:$P</definedName>
    <definedName name="Z_0F6C7AC1_7ABB_40A6_B210_0DE58FC3C6C5_.wvu.Cols" localSheetId="1" hidden="1">'f2 (2)'!$M:$P</definedName>
    <definedName name="Z_0F6C7AC1_7ABB_40A6_B210_0DE58FC3C6C5_.wvu.Cols" localSheetId="2" hidden="1">'f2 (3)'!$M:$P</definedName>
    <definedName name="Z_0F6C7AC1_7ABB_40A6_B210_0DE58FC3C6C5_.wvu.Cols" localSheetId="3" hidden="1">'Forma Nr.2 '!$M:$P</definedName>
    <definedName name="Z_0F6C7AC1_7ABB_40A6_B210_0DE58FC3C6C5_.wvu.PrintTitles" localSheetId="0" hidden="1">'f2'!$19:$25</definedName>
    <definedName name="Z_0F6C7AC1_7ABB_40A6_B210_0DE58FC3C6C5_.wvu.PrintTitles" localSheetId="1" hidden="1">'f2 (2)'!$19:$25</definedName>
    <definedName name="Z_0F6C7AC1_7ABB_40A6_B210_0DE58FC3C6C5_.wvu.PrintTitles" localSheetId="2" hidden="1">'f2 (3)'!$19:$25</definedName>
    <definedName name="Z_0F6C7AC1_7ABB_40A6_B210_0DE58FC3C6C5_.wvu.PrintTitles" localSheetId="3" hidden="1">'Forma Nr.2 '!$23:$33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3601BE8_97C2_47D6_93E3_BD4CC0468DBB_.wvu.Cols" localSheetId="0" hidden="1">'f2'!$M:$P</definedName>
    <definedName name="Z_13601BE8_97C2_47D6_93E3_BD4CC0468DBB_.wvu.Cols" localSheetId="1" hidden="1">'f2 (2)'!$M:$P</definedName>
    <definedName name="Z_13601BE8_97C2_47D6_93E3_BD4CC0468DBB_.wvu.Cols" localSheetId="2" hidden="1">'f2 (3)'!$M:$P</definedName>
    <definedName name="Z_13601BE8_97C2_47D6_93E3_BD4CC0468DBB_.wvu.Cols" localSheetId="3" hidden="1">'Forma Nr.2 '!$M:$P</definedName>
    <definedName name="Z_13601BE8_97C2_47D6_93E3_BD4CC0468DBB_.wvu.PrintTitles" localSheetId="0" hidden="1">'f2'!$19:$25</definedName>
    <definedName name="Z_13601BE8_97C2_47D6_93E3_BD4CC0468DBB_.wvu.PrintTitles" localSheetId="1" hidden="1">'f2 (2)'!$19:$25</definedName>
    <definedName name="Z_13601BE8_97C2_47D6_93E3_BD4CC0468DBB_.wvu.PrintTitles" localSheetId="2" hidden="1">'f2 (3)'!$19:$25</definedName>
    <definedName name="Z_13601BE8_97C2_47D6_93E3_BD4CC0468DBB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Jane - Individuali peržiūra" guid="{13601BE8-97C2-47D6-93E3-BD4CC0468DBB}" mergeInterval="0" personalView="1" xWindow="52" yWindow="52" windowWidth="1440" windowHeight="759" activeSheetId="4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Renata - Individuali peržiūra" guid="{0F6C7AC1-7ABB-40A6-B210-0DE58FC3C6C5}" mergeInterval="0" personalView="1" maximized="1" xWindow="-9" yWindow="-9" windowWidth="2578" windowHeight="1408" activeSheetId="4"/>
    <customWorkbookView name="User - Individuali peržiūra" guid="{0C4DEBB3-5DC0-4A0B-A8A2-CC84AB3817AE}" mergeInterval="0" personalView="1" maximized="1" windowWidth="1916" windowHeight="85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<sst xmlns="http://schemas.openxmlformats.org/spreadsheetml/2006/main" count="2013" uniqueCount="762">
  <si>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</si>
  <si>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</si>
  <si>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</si>
  <si>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</si>
  <si>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</si>
  <si>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</si>
  <si>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</si>
  <si>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</si>
  <si>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</si>
  <si>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</si>
  <si>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</si>
  <si>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</si>
  <si>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</si>
  <si>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</si>
  <si>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</si>
  <si>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</si>
  <si>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</si>
  <si>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</si>
  <si>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</si>
  <si>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</si>
  <si>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</si>
  <si>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</si>
  <si>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</si>
  <si>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</si>
  <si>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</si>
  <si>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</si>
  <si>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</si>
  <si>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</si>
  <si>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</si>
  <si>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</si>
  <si>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</si>
  <si>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</si>
  <si>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</si>
  <si>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</si>
  <si>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</si>
  <si>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</si>
  <si>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</si>
  <si>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</si>
  <si>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</si>
  <si>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</si>
  <si>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</si>
  <si>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</si>
  <si>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</si>
  <si>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</si>
  <si>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</si>
  <si>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</si>
  <si>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</si>
  <si>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</si>
  <si>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</si>
  <si>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</si>
  <si>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</si>
  <si>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</si>
  <si>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</si>
  <si>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</si>
  <si>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</si>
  <si>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</si>
  <si>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</si>
  <si>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</si>
  <si>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</si>
  <si>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</si>
  <si>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</si>
  <si>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</si>
  <si>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</si>
  <si>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</si>
  <si>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</si>
  <si>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</si>
  <si>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</si>
  <si>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</si>
  <si>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</si>
  <si>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</si>
  <si>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</si>
  <si>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</si>
  <si>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</si>
  <si>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</si>
  <si>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</si>
  <si>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</si>
  <si>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</si>
  <si>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</si>
  <si>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</si>
  <si>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</si>
  <si>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</si>
  <si>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</si>
  <si>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</si>
  <si>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</si>
  <si>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</si>
  <si>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</si>
  <si>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</si>
  <si>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</si>
  <si>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</si>
  <si>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</si>
  <si>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</si>
  <si>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</si>
  <si>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</si>
  <si>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</si>
  <si>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</si>
  <si>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</si>
  <si>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</si>
  <si>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</si>
  <si>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</si>
  <si>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</si>
  <si>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</si>
  <si>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</si>
  <si>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</si>
  <si>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</si>
  <si>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</si>
  <si>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</si>
  <si>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</si>
  <si>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</si>
  <si>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</si>
  <si>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</si>
  <si>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</si>
  <si>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</si>
  <si>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</si>
  <si>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</si>
  <si>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</si>
  <si>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</si>
  <si>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</si>
  <si>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</si>
  <si>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</si>
  <si>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</si>
  <si>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</si>
  <si>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</si>
  <si>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</si>
  <si>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</si>
  <si>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</si>
  <si>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</si>
  <si>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</si>
  <si>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</si>
  <si>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</si>
  <si>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</si>
  <si>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</si>
  <si>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</si>
  <si>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</si>
  <si>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</si>
  <si>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</si>
  <si>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</si>
  <si>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</si>
  <si>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</si>
  <si>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</si>
  <si>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</si>
  <si>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</si>
  <si>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</si>
  <si>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</si>
  <si>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</si>
  <si>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</si>
  <si>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</si>
  <si>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</si>
  <si>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</si>
  <si>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</si>
  <si>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</si>
  <si>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</si>
  <si>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</si>
  <si>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</si>
  <si>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</si>
  <si>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</si>
  <si>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</si>
  <si>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</si>
  <si>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</si>
  <si>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</si>
  <si>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</si>
  <si>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</si>
  <si>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</si>
  <si>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</si>
  <si>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</si>
  <si>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</si>
  <si>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</si>
  <si>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</si>
  <si>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</si>
  <si>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</si>
  <si>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</si>
  <si>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</si>
  <si>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</si>
  <si>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</si>
  <si>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</si>
  <si>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</si>
  <si>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</si>
  <si>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</si>
  <si>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</si>
  <si>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</si>
  <si>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</si>
  <si>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</si>
  <si>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</si>
  <si>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</si>
  <si>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</si>
  <si>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</si>
  <si>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</si>
  <si>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</si>
  <si>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</si>
  <si>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</si>
  <si>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</si>
  <si>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</si>
  <si>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</si>
  <si>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</si>
  <si>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</si>
  <si>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</si>
  <si>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</si>
  <si>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</si>
  <si>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</si>
  <si>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</si>
  <si>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</si>
  <si>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</si>
  <si>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</si>
  <si>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</si>
  <si>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</si>
  <si>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</si>
  <si>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</si>
  <si>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</si>
  <si>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</si>
  <si>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</si>
  <si>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</si>
  <si>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</si>
  <si>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</si>
  <si>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</si>
  <si>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</si>
  <si>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</si>
  <si>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</si>
  <si>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</si>
  <si>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</si>
  <si>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</si>
  <si>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</si>
  <si>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</si>
  <si>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</si>
  <si>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</si>
  <si>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</si>
  <si>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</si>
  <si>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</si>
  <si>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</si>
  <si>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</si>
  <si>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</si>
  <si>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</si>
  <si>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</si>
  <si>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</si>
  <si>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</si>
  <si>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</si>
  <si>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</si>
  <si>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</si>
  <si>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</si>
  <si>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</si>
  <si>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</si>
  <si>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</si>
  <si>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</si>
  <si>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</si>
  <si>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</si>
  <si>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</si>
  <si>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</si>
  <si>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</si>
  <si>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</si>
  <si>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</si>
  <si>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</si>
  <si>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</si>
  <si>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</si>
  <si>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</si>
  <si>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</si>
  <si>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</si>
  <si>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</si>
  <si>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</si>
  <si>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</si>
  <si>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</si>
  <si>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</si>
  <si>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</si>
  <si>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</si>
  <si>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</si>
  <si>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</si>
  <si>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</si>
  <si>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</si>
  <si>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</si>
  <si>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</si>
  <si>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</si>
  <si>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</si>
  <si>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</si>
  <si>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</si>
  <si>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</si>
  <si>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</si>
  <si>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</si>
  <si>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</si>
  <si>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</si>
  <si>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</si>
  <si>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</si>
  <si>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</si>
  <si>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</si>
  <si>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</si>
  <si>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</si>
  <si>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</si>
  <si>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</si>
  <si>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</si>
  <si>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</si>
  <si>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</si>
  <si>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</si>
  <si>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</si>
  <si>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</si>
  <si>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</si>
  <si>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</si>
  <si>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</si>
  <si>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</si>
  <si>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</si>
  <si>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</si>
  <si>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</si>
  <si>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</si>
  <si>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</si>
  <si>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</si>
  <si>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</si>
  <si>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</si>
  <si>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</si>
  <si>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</si>
  <si>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</si>
  <si>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</si>
  <si>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</si>
  <si>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</si>
  <si>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</si>
  <si>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</si>
  <si>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</si>
  <si>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</si>
  <si>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</si>
  <si>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</si>
  <si>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</si>
  <si>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</si>
  <si>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</si>
  <si>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</si>
  <si>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</si>
  <si>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</si>
  <si>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</si>
  <si>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</si>
  <si>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</si>
  <si>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</si>
  <si>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</si>
  <si>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</si>
  <si>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</si>
  <si>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</si>
  <si>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</si>
  <si>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</si>
  <si>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</si>
  <si>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</si>
  <si>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</si>
  <si>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</si>
  <si>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</si>
  <si>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</si>
  <si>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</si>
  <si>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</si>
  <si>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</si>
  <si>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</si>
  <si>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</si>
  <si>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</si>
  <si>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</si>
  <si>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</si>
  <si>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</si>
  <si>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</si>
  <si>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</si>
  <si>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</si>
  <si>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</si>
  <si>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</si>
  <si>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</si>
  <si>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</si>
  <si>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</si>
  <si>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</si>
  <si>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</si>
  <si>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</si>
  <si>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</si>
  <si>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</si>
  <si>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</si>
  <si>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</si>
  <si>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</si>
  <si>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</si>
  <si>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</si>
  <si>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</si>
  <si>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</si>
  <si>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</si>
  <si>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</si>
  <si>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</si>
  <si>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</si>
  <si>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</si>
  <si>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</si>
  <si>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</si>
  <si>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</si>
  <si>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</si>
  <si>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</si>
  <si>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</si>
  <si>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</si>
  <si>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</si>
  <si>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</si>
  <si>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</si>
  <si>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</si>
  <si>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</si>
  <si>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</si>
  <si>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</si>
  <si>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</si>
  <si>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</si>
  <si>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</si>
  <si>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</si>
  <si>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</si>
  <si>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</si>
  <si>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</si>
  <si>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</si>
  <si>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</si>
  <si>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</si>
  <si>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</si>
  <si>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</si>
  <si>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</si>
  <si>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</si>
  <si>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</si>
  <si>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</si>
  <si>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</si>
  <si>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</si>
  <si>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</si>
  <si>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</si>
  <si>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</si>
  <si>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</si>
  <si>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</si>
  <si>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</si>
  <si>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</si>
  <si>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</si>
  <si>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</si>
  <si>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</si>
  <si>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</si>
  <si>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</si>
  <si>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</si>
  <si>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</si>
  <si>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</si>
  <si>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</si>
  <si>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</si>
  <si>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</si>
  <si>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</si>
  <si>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</si>
  <si>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</si>
  <si>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</si>
  <si>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</si>
  <si>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</si>
  <si>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</si>
  <si>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</si>
  <si>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</si>
  <si>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</si>
  <si>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</si>
  <si>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</si>
  <si>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</si>
  <si>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</si>
  <si>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</si>
  <si>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</si>
  <si>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</si>
  <si>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</si>
  <si>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</si>
  <si>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</si>
  <si>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</si>
  <si>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</si>
  <si>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</si>
  <si>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</si>
  <si>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</si>
  <si>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</si>
  <si>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</si>
  <si>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</si>
  <si>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</si>
  <si>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</si>
  <si>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</si>
  <si>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</si>
  <si>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</si>
  <si>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</si>
  <si>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</si>
  <si>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</si>
  <si>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</si>
  <si>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</si>
  <si>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</si>
  <si>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</si>
  <si>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</si>
  <si>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</si>
  <si>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</si>
  <si>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</si>
  <si>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</si>
  <si>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</si>
  <si>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</si>
  <si>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</si>
  <si>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</si>
  <si>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</si>
  <si>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</si>
  <si>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</si>
  <si>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</si>
  <si>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</si>
  <si>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</si>
  <si>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</si>
  <si>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</si>
  <si>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</si>
  <si>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</si>
  <si>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</si>
  <si>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</si>
  <si>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</si>
  <si>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</si>
  <si>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</si>
  <si>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</si>
  <si>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</si>
  <si>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</si>
  <si>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</si>
  <si>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</si>
  <si>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</si>
  <si>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</si>
  <si>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</si>
  <si>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</si>
  <si>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</si>
  <si>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</si>
  <si>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</si>
  <si>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</si>
  <si>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</si>
  <si>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</si>
  <si>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</si>
  <si>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</si>
  <si>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</si>
  <si>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</si>
  <si>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</si>
  <si>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</si>
  <si>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</si>
  <si>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</si>
  <si>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</si>
  <si>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</si>
  <si>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</si>
  <si>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</si>
  <si>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</si>
  <si>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</si>
  <si>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</si>
  <si>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</si>
  <si>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</si>
  <si>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</si>
  <si>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</si>
  <si>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</si>
  <si>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</si>
  <si>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</si>
  <si>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</si>
  <si>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</si>
  <si>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</si>
  <si>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</si>
  <si>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</si>
  <si>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</si>
  <si>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</si>
  <si>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</si>
  <si>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</si>
  <si>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</si>
  <si>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</si>
  <si>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</si>
  <si>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</si>
  <si>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</si>
  <si>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</si>
  <si>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</si>
  <si>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</si>
  <si>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</si>
  <si>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</si>
  <si>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</si>
  <si>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</si>
  <si>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</si>
  <si>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</si>
  <si>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</si>
  <si>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</si>
  <si>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</si>
  <si>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</si>
  <si>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</si>
  <si>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</si>
  <si>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</si>
  <si>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</si>
  <si>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</si>
  <si>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</si>
  <si>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</si>
  <si>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</si>
  <si>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</si>
  <si>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</si>
  <si>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</si>
  <si>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</si>
  <si>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</si>
  <si>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</si>
  <si>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</si>
  <si>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</si>
  <si>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</si>
  <si>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</si>
  <si>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</si>
  <si>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</si>
  <si>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</si>
  <si>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</si>
  <si>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</si>
  <si>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</si>
  <si>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</si>
  <si>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</si>
  <si>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</si>
  <si>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</si>
  <si>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</si>
  <si>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</si>
  <si>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</si>
  <si>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</si>
  <si>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</si>
  <si>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</si>
  <si>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</si>
  <si>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</si>
  <si>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</si>
  <si>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</si>
  <si>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</si>
  <si>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</si>
  <si>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</si>
  <si>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</si>
  <si>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</si>
  <si>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</si>
  <si>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</si>
  <si>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</si>
  <si>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</si>
  <si>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</si>
  <si>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</si>
  <si>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</si>
  <si>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</si>
  <si>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</si>
  <si>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</si>
  <si>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</si>
  <si>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</si>
  <si>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</si>
  <si>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</si>
  <si>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</si>
  <si>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</si>
  <si>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</si>
  <si>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</si>
  <si>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</si>
  <si>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</si>
  <si>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</si>
  <si>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</si>
  <si>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</si>
  <si>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</si>
  <si>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</si>
  <si>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</si>
  <si>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</si>
  <si>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</si>
  <si>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</si>
  <si>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</si>
  <si>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</si>
  <si>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</si>
  <si>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</si>
  <si>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</si>
  <si>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</si>
  <si>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</si>
  <si>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</si>
  <si>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</si>
  <si>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</si>
  <si>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</si>
  <si>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</si>
  <si>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</si>
  <si>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</si>
  <si>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</si>
  <si>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</si>
  <si>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</si>
  <si>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</si>
  <si>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</si>
  <si>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</si>
  <si>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</si>
  <si>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</si>
  <si>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</si>
  <si>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</si>
  <si>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</si>
  <si>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</si>
  <si>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</si>
  <si>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</si>
  <si>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</si>
  <si>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</si>
  <si>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</si>
  <si>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</si>
  <si>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</si>
  <si>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</si>
  <si>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</si>
  <si>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</si>
  <si>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</si>
  <si>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</si>
  <si>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</si>
  <si>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</si>
  <si>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</si>
  <si>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</si>
  <si>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</si>
  <si>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</si>
  <si>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</si>
  <si>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</si>
  <si>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</si>
  <si>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</si>
  <si>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</si>
  <si>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</si>
  <si>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</si>
  <si>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</si>
  <si>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</si>
  <si>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</si>
  <si>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</si>
  <si>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</si>
  <si>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</si>
  <si>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</si>
  <si>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</si>
  <si>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</si>
  <si>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</si>
  <si>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</si>
  <si>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</si>
  <si>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</si>
  <si>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</si>
  <si>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</si>
  <si>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</si>
  <si>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</si>
  <si>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</si>
  <si>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</si>
  <si>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</si>
  <si>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</si>
  <si>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</si>
  <si>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</si>
  <si>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</si>
  <si>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</si>
  <si>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</si>
  <si>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</si>
  <si>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</si>
  <si>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</si>
  <si>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</si>
  <si>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</si>
  <si>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</si>
  <si>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</si>
  <si>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</si>
  <si>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</si>
  <si>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</si>
  <si>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</si>
  <si>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</si>
  <si>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</si>
  <si>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</si>
  <si>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</si>
  <si>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</si>
  <si>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</si>
  <si>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</si>
  <si>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</si>
  <si>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</si>
  <si>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</si>
  <si>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</si>
  <si>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</si>
  <si>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</si>
  <si>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</si>
  <si>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</si>
  <si>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</si>
  <si>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</si>
  <si>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</si>
  <si>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</si>
  <si>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</si>
  <si>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</si>
  <si>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</si>
  <si>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</si>
  <si>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</si>
  <si>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</si>
  <si>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</si>
  <si>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</si>
  <si>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</si>
  <si>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</si>
  <si>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</si>
  <si>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</si>
  <si>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</si>
  <si>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</si>
  <si>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</si>
  <si>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</si>
  <si>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</si>
  <si>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</si>
  <si>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</si>
  <si>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</si>
  <si>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</si>
  <si>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</si>
  <si>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</si>
  <si>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</si>
  <si>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</si>
  <si>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</si>
  <si>
    <t>ELEKTRĖNŲ SAV VIEVIO GIMNAZIJA ,190669038 ŠVIESOS 4A VIEVIS</t>
  </si>
  <si>
    <t>VYR BUHALTERĖ</t>
  </si>
  <si>
    <t>JANĖ DAMBRAUSKIENĖ</t>
  </si>
  <si>
    <t>SUVESTINĖ</t>
  </si>
  <si>
    <t>KETVIRTINĖ</t>
  </si>
  <si>
    <t>2023_ M BIRŽELIO MĖN 30  D.</t>
  </si>
  <si>
    <t>2023-07-03 Nr AS-72</t>
  </si>
  <si>
    <t>DIREKTORIUS l.e.p</t>
  </si>
  <si>
    <t>GIEDRIUS MILIŪNAS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</si>
</sst>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5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/>
    <xf numFmtId="0" fontId="0" fillId="0" borderId="0" xfId="0"/>
    <xf numFmtId="0" fontId="1" fillId="0" borderId="0" xfId="0" applyFont="1"/>
    <xf numFmtId="0" fontId="1" fillId="0" borderId="2" xfId="0" applyFont="1" applyBorder="1"/>
    <xf numFmtId="49" fontId="24" fillId="0" borderId="15" xfId="1" applyNumberFormat="1" applyFont="1" applyBorder="1" applyAlignment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63" Type="http://schemas.openxmlformats.org/officeDocument/2006/relationships/revisionLog" Target="revisionLog8.xml"/><Relationship Id="rId171" Type="http://schemas.openxmlformats.org/officeDocument/2006/relationships/revisionLog" Target="revisionLog16.xml"/><Relationship Id="rId159" Type="http://schemas.openxmlformats.org/officeDocument/2006/relationships/revisionLog" Target="revisionLog3.xml"/><Relationship Id="rId167" Type="http://schemas.openxmlformats.org/officeDocument/2006/relationships/revisionLog" Target="revisionLog12.xml"/><Relationship Id="rId158" Type="http://schemas.openxmlformats.org/officeDocument/2006/relationships/revisionLog" Target="revisionLog2.xml"/><Relationship Id="rId162" Type="http://schemas.openxmlformats.org/officeDocument/2006/relationships/revisionLog" Target="revisionLog7.xml"/><Relationship Id="rId170" Type="http://schemas.openxmlformats.org/officeDocument/2006/relationships/revisionLog" Target="revisionLog15.xml"/><Relationship Id="rId161" Type="http://schemas.openxmlformats.org/officeDocument/2006/relationships/revisionLog" Target="revisionLog6.xml"/><Relationship Id="rId166" Type="http://schemas.openxmlformats.org/officeDocument/2006/relationships/revisionLog" Target="revisionLog11.xml"/><Relationship Id="rId157" Type="http://schemas.openxmlformats.org/officeDocument/2006/relationships/revisionLog" Target="revisionLog1.xml"/><Relationship Id="rId160" Type="http://schemas.openxmlformats.org/officeDocument/2006/relationships/revisionLog" Target="revisionLog4.xml"/><Relationship Id="rId165" Type="http://schemas.openxmlformats.org/officeDocument/2006/relationships/revisionLog" Target="revisionLog10.xml"/><Relationship Id="rId156" Type="http://schemas.openxmlformats.org/officeDocument/2006/relationships/revisionLog" Target="revisionLog5.xml"/><Relationship Id="rId164" Type="http://schemas.openxmlformats.org/officeDocument/2006/relationships/revisionLog" Target="revisionLog9.xml"/><Relationship Id="rId169" Type="http://schemas.openxmlformats.org/officeDocument/2006/relationships/revisionLog" Target="revisionLog14.xml"/><Relationship Id="rId168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1C50ECF-CBEC-4525-B6B1-6E5991E77A1F}" diskRevisions="1" revisionId="6696" version="20">
  <header guid="{2B90AE51-8F36-4CF5-96F9-69BA78443B17}" dateTime="2023-01-03T17:44:27" maxSheetId="6" userName="User" r:id="rId156" minRId="6384" maxRId="6432">
    <sheetIdMap count="5">
      <sheetId val="1"/>
      <sheetId val="2"/>
      <sheetId val="3"/>
      <sheetId val="4"/>
      <sheetId val="5"/>
    </sheetIdMap>
  </header>
  <header guid="{F8D9A18A-713A-48DE-BFF1-F1EACF4DC730}" dateTime="2023-01-03T20:21:52" maxSheetId="6" userName="User" r:id="rId157" minRId="6441" maxRId="6444">
    <sheetIdMap count="5">
      <sheetId val="1"/>
      <sheetId val="2"/>
      <sheetId val="3"/>
      <sheetId val="4"/>
      <sheetId val="5"/>
    </sheetIdMap>
  </header>
  <header guid="{E1224B14-6E81-4468-9580-75ABCDF15DD4}" dateTime="2023-01-04T10:26:48" maxSheetId="6" userName="User" r:id="rId158" minRId="6453">
    <sheetIdMap count="5">
      <sheetId val="1"/>
      <sheetId val="2"/>
      <sheetId val="3"/>
      <sheetId val="4"/>
      <sheetId val="5"/>
    </sheetIdMap>
  </header>
  <header guid="{48419309-A866-49C3-BF82-349206D0F82D}" dateTime="2023-03-01T08:11:55" maxSheetId="6" userName="Jane" r:id="rId159" minRId="6462" maxRId="6464">
    <sheetIdMap count="5">
      <sheetId val="1"/>
      <sheetId val="2"/>
      <sheetId val="3"/>
      <sheetId val="4"/>
      <sheetId val="5"/>
    </sheetIdMap>
  </header>
  <header guid="{81D111B1-DE75-4466-89BF-13FF5EF40283}" dateTime="2023-03-07T09:46:23" maxSheetId="6" userName="Jane" r:id="rId160" minRId="6473" maxRId="6508">
    <sheetIdMap count="5">
      <sheetId val="1"/>
      <sheetId val="2"/>
      <sheetId val="3"/>
      <sheetId val="4"/>
      <sheetId val="5"/>
    </sheetIdMap>
  </header>
  <header guid="{D1E11D02-7C61-4887-8D8E-58818509D678}" dateTime="2023-03-07T10:17:57" maxSheetId="6" userName="Jane" r:id="rId161" minRId="6517" maxRId="6532">
    <sheetIdMap count="5">
      <sheetId val="1"/>
      <sheetId val="2"/>
      <sheetId val="3"/>
      <sheetId val="4"/>
      <sheetId val="5"/>
    </sheetIdMap>
  </header>
  <header guid="{1DA0C102-3251-476C-9C19-C95666811AC9}" dateTime="2023-04-03T10:36:42" maxSheetId="6" userName="Jane" r:id="rId162" minRId="6541" maxRId="6548">
    <sheetIdMap count="5">
      <sheetId val="1"/>
      <sheetId val="2"/>
      <sheetId val="3"/>
      <sheetId val="4"/>
      <sheetId val="5"/>
    </sheetIdMap>
  </header>
  <header guid="{B5134438-811E-46EB-B5E8-BB0C07FF56BC}" dateTime="2023-04-03T14:18:35" maxSheetId="6" userName="Jane" r:id="rId163" minRId="6557" maxRId="6573">
    <sheetIdMap count="5">
      <sheetId val="1"/>
      <sheetId val="2"/>
      <sheetId val="3"/>
      <sheetId val="4"/>
      <sheetId val="5"/>
    </sheetIdMap>
  </header>
  <header guid="{E4F0BD9D-B649-49E7-B1EF-ABA436E5C3C0}" dateTime="2023-04-13T10:48:33" maxSheetId="6" userName="Jane" r:id="rId164">
    <sheetIdMap count="5">
      <sheetId val="1"/>
      <sheetId val="2"/>
      <sheetId val="3"/>
      <sheetId val="4"/>
      <sheetId val="5"/>
    </sheetIdMap>
  </header>
  <header guid="{5AAC02E6-B10F-48AD-A27E-3E9A12993A63}" dateTime="2023-05-03T09:28:51" maxSheetId="6" userName="Jane" r:id="rId165" minRId="6590" maxRId="6591">
    <sheetIdMap count="5">
      <sheetId val="1"/>
      <sheetId val="2"/>
      <sheetId val="3"/>
      <sheetId val="4"/>
      <sheetId val="5"/>
    </sheetIdMap>
  </header>
  <header guid="{C5D57DE7-87B5-454F-98C5-B9EEAC857499}" dateTime="2023-05-03T10:03:05" maxSheetId="6" userName="Jane" r:id="rId166" minRId="6600" maxRId="6611">
    <sheetIdMap count="5">
      <sheetId val="1"/>
      <sheetId val="2"/>
      <sheetId val="3"/>
      <sheetId val="4"/>
      <sheetId val="5"/>
    </sheetIdMap>
  </header>
  <header guid="{770F97D0-E8ED-486E-8B4A-561BE4E1CB5B}" dateTime="2023-05-03T10:18:02" maxSheetId="6" userName="Jane" r:id="rId167" minRId="6620" maxRId="6623">
    <sheetIdMap count="5">
      <sheetId val="1"/>
      <sheetId val="2"/>
      <sheetId val="3"/>
      <sheetId val="4"/>
      <sheetId val="5"/>
    </sheetIdMap>
  </header>
  <header guid="{A100374E-B004-4EA9-827B-218001AF30C1}" dateTime="2023-07-03T12:35:03" maxSheetId="6" userName="Jane" r:id="rId168" minRId="6632">
    <sheetIdMap count="5">
      <sheetId val="1"/>
      <sheetId val="2"/>
      <sheetId val="3"/>
      <sheetId val="4"/>
      <sheetId val="5"/>
    </sheetIdMap>
  </header>
  <header guid="{926DCF03-AF30-4884-AB57-069B51F5BF6C}" dateTime="2023-07-04T09:36:22" maxSheetId="6" userName="Jane" r:id="rId169" minRId="6641" maxRId="6673">
    <sheetIdMap count="5">
      <sheetId val="1"/>
      <sheetId val="2"/>
      <sheetId val="3"/>
      <sheetId val="4"/>
      <sheetId val="5"/>
    </sheetIdMap>
  </header>
  <header guid="{60C08F97-D361-4053-9E3A-AF47D41F81B1}" dateTime="2023-07-04T09:58:40" maxSheetId="6" userName="Jane" r:id="rId170" minRId="6674" maxRId="6678">
    <sheetIdMap count="5">
      <sheetId val="1"/>
      <sheetId val="2"/>
      <sheetId val="3"/>
      <sheetId val="4"/>
      <sheetId val="5"/>
    </sheetIdMap>
  </header>
  <header guid="{01C50ECF-CBEC-4525-B6B1-6E5991E77A1F}" dateTime="2023-07-05T11:43:57" maxSheetId="6" userName="Jane" r:id="rId171" minRId="6687" maxRId="6688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41" sId="4" numFmtId="4">
    <oc r="K62">
      <v>21696.55</v>
    </oc>
    <nc r="K62">
      <v>21896.55</v>
    </nc>
  </rcc>
  <rcc rId="6442" sId="4" numFmtId="4">
    <oc r="L62">
      <v>21696.55</v>
    </oc>
    <nc r="L62">
      <v>21896.55</v>
    </nc>
  </rcc>
  <rcc rId="6443" sId="4" numFmtId="4">
    <oc r="K52">
      <v>3380.05</v>
    </oc>
    <nc r="K52">
      <v>3380.08</v>
    </nc>
  </rcc>
  <rcc rId="6444" sId="4" numFmtId="4">
    <oc r="L52">
      <v>3380.05</v>
    </oc>
    <nc r="L52">
      <v>3380.08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53" sId="4">
    <oc r="G18" t="inlineStr">
      <is>
        <t>2023-01-04 Nr AS-</t>
      </is>
    </oc>
    <nc r="G18" t="inlineStr">
      <is>
        <t>2023-01-04 Nr AS-12</t>
      </is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62" sId="4">
    <oc r="A13" t="inlineStr">
      <is>
        <t>2022_ M.GRUODŽIO MĖN 31  D.</t>
      </is>
    </oc>
    <nc r="A13" t="inlineStr">
      <is>
        <t>2023_ M.KOVO MĖN 31  D.</t>
      </is>
    </nc>
  </rcc>
  <rcc rId="6463" sId="4">
    <oc r="G14" t="inlineStr">
      <is>
        <t>METINĖ</t>
      </is>
    </oc>
    <nc r="G14" t="inlineStr">
      <is>
        <t>KETVIRTINĖ</t>
      </is>
    </nc>
  </rcc>
  <rcc rId="6464" sId="4">
    <oc r="G18" t="inlineStr">
      <is>
        <t>2023-01-04 Nr AS-12</t>
      </is>
    </oc>
    <nc r="G18" t="inlineStr">
      <is>
        <t>2023-04-04 Nr AS-</t>
      </is>
    </nc>
  </rcc>
  <rdn rId="0" localSheetId="1" customView="1" name="Z_13601BE8_97C2_47D6_93E3_BD4CC0468DBB_.wvu.PrintTitles" hidden="1" oldHidden="1">
    <formula>'f2'!$19:$25</formula>
  </rdn>
  <rdn rId="0" localSheetId="1" customView="1" name="Z_13601BE8_97C2_47D6_93E3_BD4CC0468DBB_.wvu.Cols" hidden="1" oldHidden="1">
    <formula>'f2'!$M:$P</formula>
  </rdn>
  <rdn rId="0" localSheetId="2" customView="1" name="Z_13601BE8_97C2_47D6_93E3_BD4CC0468DBB_.wvu.PrintTitles" hidden="1" oldHidden="1">
    <formula>'f2 (2)'!$19:$25</formula>
  </rdn>
  <rdn rId="0" localSheetId="2" customView="1" name="Z_13601BE8_97C2_47D6_93E3_BD4CC0468DBB_.wvu.Cols" hidden="1" oldHidden="1">
    <formula>'f2 (2)'!$M:$P</formula>
  </rdn>
  <rdn rId="0" localSheetId="3" customView="1" name="Z_13601BE8_97C2_47D6_93E3_BD4CC0468DBB_.wvu.PrintTitles" hidden="1" oldHidden="1">
    <formula>'f2 (3)'!$19:$25</formula>
  </rdn>
  <rdn rId="0" localSheetId="3" customView="1" name="Z_13601BE8_97C2_47D6_93E3_BD4CC0468DBB_.wvu.Cols" hidden="1" oldHidden="1">
    <formula>'f2 (3)'!$M:$P</formula>
  </rdn>
  <rdn rId="0" localSheetId="4" customView="1" name="Z_13601BE8_97C2_47D6_93E3_BD4CC0468DBB_.wvu.PrintTitles" hidden="1" oldHidden="1">
    <formula>'Forma Nr.2 '!$23:$33</formula>
  </rdn>
  <rdn rId="0" localSheetId="4" customView="1" name="Z_13601BE8_97C2_47D6_93E3_BD4CC0468DBB_.wvu.Cols" hidden="1" oldHidden="1">
    <formula>'Forma Nr.2 '!$M:$P</formula>
  </rdn>
  <rcv guid="{13601BE8-97C2-47D6-93E3-BD4CC0468DB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73" sId="4" numFmtId="4">
    <oc r="I39">
      <v>1758495</v>
    </oc>
    <nc r="I39">
      <v>2023750</v>
    </nc>
  </rcc>
  <rcc rId="6474" sId="4" numFmtId="4">
    <oc r="J39">
      <v>1758495</v>
    </oc>
    <nc r="J39">
      <v>520500</v>
    </nc>
  </rcc>
  <rcc rId="6475" sId="4" numFmtId="4">
    <oc r="K39">
      <v>1756563</v>
    </oc>
    <nc r="K39"/>
  </rcc>
  <rcc rId="6476" sId="4" numFmtId="4">
    <oc r="L39">
      <v>1756563</v>
    </oc>
    <nc r="L39"/>
  </rcc>
  <rcc rId="6477" sId="4" numFmtId="4">
    <oc r="I45">
      <v>26022</v>
    </oc>
    <nc r="I45">
      <v>29550</v>
    </nc>
  </rcc>
  <rcc rId="6478" sId="4" numFmtId="4">
    <oc r="J45">
      <v>26022</v>
    </oc>
    <nc r="J45">
      <v>7730</v>
    </nc>
  </rcc>
  <rcc rId="6479" sId="4" numFmtId="4">
    <oc r="K45">
      <v>25993.87</v>
    </oc>
    <nc r="K45"/>
  </rcc>
  <rcc rId="6480" sId="4" numFmtId="4">
    <oc r="L45">
      <v>25993.87</v>
    </oc>
    <nc r="L45"/>
  </rcc>
  <rcc rId="6481" sId="4" numFmtId="4">
    <oc r="I50">
      <v>50500</v>
    </oc>
    <nc r="I50">
      <v>56700</v>
    </nc>
  </rcc>
  <rcc rId="6482" sId="4" numFmtId="4">
    <oc r="J50">
      <v>50500</v>
    </oc>
    <nc r="J50">
      <v>18200</v>
    </nc>
  </rcc>
  <rcc rId="6483" sId="4" numFmtId="4">
    <oc r="K50">
      <v>45500.2</v>
    </oc>
    <nc r="K50"/>
  </rcc>
  <rcc rId="6484" sId="4" numFmtId="4">
    <oc r="L50">
      <v>45500.2</v>
    </oc>
    <nc r="L50"/>
  </rcc>
  <rcc rId="6485" sId="4" numFmtId="4">
    <oc r="I51">
      <v>454</v>
    </oc>
    <nc r="I51">
      <v>600</v>
    </nc>
  </rcc>
  <rcc rId="6486" sId="4" numFmtId="4">
    <oc r="J51">
      <v>454</v>
    </oc>
    <nc r="J51">
      <v>200</v>
    </nc>
  </rcc>
  <rcc rId="6487" sId="4" numFmtId="4">
    <oc r="K51">
      <v>454.3</v>
    </oc>
    <nc r="K51"/>
  </rcc>
  <rcc rId="6488" sId="4" numFmtId="4">
    <oc r="L51">
      <v>454.3</v>
    </oc>
    <nc r="L51"/>
  </rcc>
  <rcc rId="6489" sId="4" numFmtId="4">
    <oc r="I52">
      <v>3380</v>
    </oc>
    <nc r="I52">
      <v>3500</v>
    </nc>
  </rcc>
  <rcc rId="6490" sId="4" numFmtId="4">
    <oc r="J52">
      <v>3380</v>
    </oc>
    <nc r="J52">
      <v>870</v>
    </nc>
  </rcc>
  <rcc rId="6491" sId="4" numFmtId="4">
    <oc r="K52">
      <v>3380.08</v>
    </oc>
    <nc r="K52"/>
  </rcc>
  <rcc rId="6492" sId="4" numFmtId="4">
    <oc r="L52">
      <v>3380.08</v>
    </oc>
    <nc r="L52"/>
  </rcc>
  <rcc rId="6493" sId="4" numFmtId="4">
    <oc r="I53">
      <v>23345</v>
    </oc>
    <nc r="I53">
      <v>26000</v>
    </nc>
  </rcc>
  <rcc rId="6494" sId="4" numFmtId="4">
    <oc r="J53">
      <v>23345</v>
    </oc>
    <nc r="J53">
      <v>9320</v>
    </nc>
  </rcc>
  <rcc rId="6495" sId="4" numFmtId="4">
    <oc r="K53">
      <v>23290.62</v>
    </oc>
    <nc r="K53"/>
  </rcc>
  <rcc rId="6496" sId="4" numFmtId="4">
    <oc r="L53">
      <v>23290.62</v>
    </oc>
    <nc r="L53"/>
  </rcc>
  <rcc rId="6497" sId="4" numFmtId="4">
    <oc r="I58">
      <v>1968</v>
    </oc>
    <nc r="I58">
      <v>6200</v>
    </nc>
  </rcc>
  <rcc rId="6498" sId="4" numFmtId="4">
    <oc r="J58">
      <v>1968</v>
    </oc>
    <nc r="J58">
      <v>1000</v>
    </nc>
  </rcc>
  <rcc rId="6499" sId="4" numFmtId="4">
    <oc r="K58">
      <v>1968.28</v>
    </oc>
    <nc r="K58"/>
  </rcc>
  <rcc rId="6500" sId="4" numFmtId="4">
    <oc r="L58">
      <v>1968.28</v>
    </oc>
    <nc r="L58"/>
  </rcc>
  <rcc rId="6501" sId="4" numFmtId="4">
    <oc r="I59">
      <v>2171</v>
    </oc>
    <nc r="I59">
      <v>4000</v>
    </nc>
  </rcc>
  <rcc rId="6502" sId="4" numFmtId="4">
    <oc r="J59">
      <v>2171</v>
    </oc>
    <nc r="J59">
      <v>1200</v>
    </nc>
  </rcc>
  <rcc rId="6503" sId="4" numFmtId="4">
    <oc r="K59">
      <v>2171.2800000000002</v>
    </oc>
    <nc r="K59"/>
  </rcc>
  <rcc rId="6504" sId="4" numFmtId="4">
    <oc r="L59">
      <v>2171.2800000000002</v>
    </oc>
    <nc r="L59"/>
  </rcc>
  <rcc rId="6505" sId="4" numFmtId="4">
    <oc r="I61">
      <v>95187</v>
    </oc>
    <nc r="I61">
      <v>110100</v>
    </nc>
  </rcc>
  <rcc rId="6506" sId="4" numFmtId="4">
    <oc r="J61">
      <v>95187</v>
    </oc>
    <nc r="J61">
      <v>56500</v>
    </nc>
  </rcc>
  <rcc rId="6507" sId="4" numFmtId="4">
    <oc r="K61">
      <v>95186.8</v>
    </oc>
    <nc r="K61"/>
  </rcc>
  <rcc rId="6508" sId="4" numFmtId="4">
    <oc r="L61">
      <v>95186.8</v>
    </oc>
    <nc r="L61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4" sId="4">
    <oc r="G18" t="inlineStr">
      <is>
        <t>2023-01-05 Nr AS-</t>
      </is>
    </oc>
    <nc r="G18" t="inlineStr">
      <is>
        <t>2023-01-04 Nr AS-</t>
      </is>
    </nc>
  </rcc>
  <rcc rId="6385" sId="4" numFmtId="4">
    <oc r="I39">
      <v>1719127</v>
    </oc>
    <nc r="I39">
      <v>1758495</v>
    </nc>
  </rcc>
  <rcc rId="6386" sId="4" numFmtId="4">
    <oc r="J39">
      <v>1321837</v>
    </oc>
    <nc r="J39">
      <v>1758495</v>
    </nc>
  </rcc>
  <rcc rId="6387" sId="4" numFmtId="4">
    <oc r="K39">
      <v>1239711.6100000001</v>
    </oc>
    <nc r="K39">
      <v>1756563</v>
    </nc>
  </rcc>
  <rcc rId="6388" sId="4" numFmtId="4">
    <oc r="L39">
      <v>1239711.6100000001</v>
    </oc>
    <nc r="L39">
      <v>1756563</v>
    </nc>
  </rcc>
  <rcc rId="6389" sId="4" numFmtId="4">
    <oc r="I45">
      <v>25243</v>
    </oc>
    <nc r="I45">
      <v>26022</v>
    </nc>
  </rcc>
  <rcc rId="6390" sId="4" numFmtId="4">
    <oc r="J45">
      <v>19553</v>
    </oc>
    <nc r="J45">
      <v>26022</v>
    </nc>
  </rcc>
  <rcc rId="6391" sId="4" numFmtId="4">
    <oc r="K45">
      <v>18356.59</v>
    </oc>
    <nc r="K45">
      <v>25993.87</v>
    </nc>
  </rcc>
  <rcc rId="6392" sId="4" numFmtId="4">
    <oc r="L45">
      <v>18356.59</v>
    </oc>
    <nc r="L45">
      <v>25993.87</v>
    </nc>
  </rcc>
  <rcc rId="6393" sId="4" numFmtId="4">
    <oc r="I50">
      <v>35500</v>
    </oc>
    <nc r="I50">
      <v>50500</v>
    </nc>
  </rcc>
  <rcc rId="6394" sId="4" numFmtId="4">
    <oc r="J50">
      <v>31000</v>
    </oc>
    <nc r="J50">
      <v>50500</v>
    </nc>
  </rcc>
  <rcc rId="6395" sId="4" numFmtId="4">
    <oc r="K50">
      <v>28105.81</v>
    </oc>
    <nc r="K50">
      <v>45500.2</v>
    </nc>
  </rcc>
  <rcc rId="6396" sId="4" numFmtId="4">
    <oc r="L50">
      <v>28105.81</v>
    </oc>
    <nc r="L50">
      <v>45500.2</v>
    </nc>
  </rcc>
  <rcc rId="6397" sId="4" numFmtId="4">
    <oc r="I51">
      <v>700</v>
    </oc>
    <nc r="I51">
      <v>454</v>
    </nc>
  </rcc>
  <rcc rId="6398" sId="4" numFmtId="4">
    <oc r="J51">
      <v>600</v>
    </oc>
    <nc r="J51">
      <v>454</v>
    </nc>
  </rcc>
  <rcc rId="6399" sId="4" numFmtId="4">
    <oc r="K51">
      <v>270.10000000000002</v>
    </oc>
    <nc r="K51">
      <v>454.3</v>
    </nc>
  </rcc>
  <rcc rId="6400" sId="4" numFmtId="4">
    <oc r="L51">
      <v>270.10000000000002</v>
    </oc>
    <nc r="L51">
      <v>454.3</v>
    </nc>
  </rcc>
  <rcc rId="6401" sId="4" numFmtId="4">
    <oc r="I52">
      <v>3400</v>
    </oc>
    <nc r="I52">
      <v>3380</v>
    </nc>
  </rcc>
  <rcc rId="6402" sId="4" numFmtId="4">
    <oc r="J52">
      <v>2850</v>
    </oc>
    <nc r="J52">
      <v>3380</v>
    </nc>
  </rcc>
  <rcc rId="6403" sId="4" numFmtId="4">
    <oc r="K52">
      <v>2455.9</v>
    </oc>
    <nc r="K52">
      <v>3380.05</v>
    </nc>
  </rcc>
  <rcc rId="6404" sId="4" numFmtId="4">
    <oc r="L52">
      <v>2455.9</v>
    </oc>
    <nc r="L52">
      <v>3380.05</v>
    </nc>
  </rcc>
  <rfmt sheetId="4" sqref="K52">
    <dxf>
      <numFmt numFmtId="2" formatCode="0.00"/>
    </dxf>
  </rfmt>
  <rfmt sheetId="4" sqref="L52">
    <dxf>
      <numFmt numFmtId="2" formatCode="0.00"/>
    </dxf>
  </rfmt>
  <rfmt sheetId="4" sqref="K53">
    <dxf>
      <numFmt numFmtId="2" formatCode="0.00"/>
    </dxf>
  </rfmt>
  <rfmt sheetId="4" sqref="L53">
    <dxf>
      <numFmt numFmtId="2" formatCode="0.00"/>
    </dxf>
  </rfmt>
  <rcc rId="6405" sId="4" numFmtId="4">
    <oc r="I58">
      <v>2000</v>
    </oc>
    <nc r="I58">
      <v>1968</v>
    </nc>
  </rcc>
  <rcc rId="6406" sId="4" numFmtId="4">
    <oc r="J58">
      <v>2000</v>
    </oc>
    <nc r="J58">
      <v>1968</v>
    </nc>
  </rcc>
  <rcc rId="6407" sId="4" numFmtId="4">
    <oc r="K58">
      <v>1889.35</v>
    </oc>
    <nc r="K58">
      <v>1968.28</v>
    </nc>
  </rcc>
  <rcc rId="6408" sId="4" numFmtId="4">
    <oc r="L58">
      <v>1889.35</v>
    </oc>
    <nc r="L58">
      <v>1968.28</v>
    </nc>
  </rcc>
  <rcc rId="6409" sId="4" numFmtId="4">
    <oc r="I59">
      <v>4300</v>
    </oc>
    <nc r="I59">
      <v>2171</v>
    </nc>
  </rcc>
  <rcc rId="6410" sId="4" numFmtId="4">
    <oc r="J59">
      <v>3600</v>
    </oc>
    <nc r="J59">
      <v>2171</v>
    </nc>
  </rcc>
  <rcc rId="6411" sId="4" numFmtId="4">
    <oc r="K59">
      <v>1509.17</v>
    </oc>
    <nc r="K59">
      <v>2171.2800000000002</v>
    </nc>
  </rcc>
  <rcc rId="6412" sId="4" numFmtId="4">
    <oc r="L59">
      <v>1509.17</v>
    </oc>
    <nc r="L59">
      <v>2171.2800000000002</v>
    </nc>
  </rcc>
  <rcc rId="6413" sId="4" numFmtId="4">
    <oc r="I61">
      <v>79190</v>
    </oc>
    <nc r="I61">
      <v>95187</v>
    </nc>
  </rcc>
  <rcc rId="6414" sId="4" numFmtId="4">
    <oc r="J61">
      <v>67740</v>
    </oc>
    <nc r="J61">
      <v>95187</v>
    </nc>
  </rcc>
  <rcc rId="6415" sId="4" numFmtId="4">
    <oc r="K61">
      <v>64478.6</v>
    </oc>
    <nc r="K61">
      <v>95186.8</v>
    </nc>
  </rcc>
  <rcc rId="6416" sId="4" numFmtId="4">
    <oc r="L61">
      <v>64478.6</v>
    </oc>
    <nc r="L61">
      <v>95186.8</v>
    </nc>
  </rcc>
  <rcc rId="6417" sId="4" numFmtId="4">
    <oc r="I62">
      <v>22830</v>
    </oc>
    <nc r="I62">
      <v>22793</v>
    </nc>
  </rcc>
  <rcc rId="6418" sId="4" numFmtId="4">
    <oc r="J62">
      <v>13660</v>
    </oc>
    <nc r="J62">
      <v>22793</v>
    </nc>
  </rcc>
  <rcc rId="6419" sId="4" numFmtId="4">
    <oc r="K62">
      <v>12079.07</v>
    </oc>
    <nc r="K62">
      <v>21696.55</v>
    </nc>
  </rcc>
  <rcc rId="6420" sId="4" numFmtId="4">
    <oc r="L62">
      <v>12079.07</v>
    </oc>
    <nc r="L62">
      <v>21696.55</v>
    </nc>
  </rcc>
  <rcc rId="6421" sId="4" numFmtId="4">
    <oc r="I64">
      <v>42570</v>
    </oc>
    <nc r="I64">
      <v>62601</v>
    </nc>
  </rcc>
  <rcc rId="6422" sId="4" numFmtId="4">
    <oc r="J64">
      <v>34690</v>
    </oc>
    <nc r="J64">
      <v>62601</v>
    </nc>
  </rcc>
  <rcc rId="6423" sId="4" numFmtId="4">
    <oc r="I156">
      <v>19640</v>
    </oc>
    <nc r="I156">
      <v>22571</v>
    </nc>
  </rcc>
  <rcc rId="6424" sId="4" numFmtId="4">
    <oc r="J156">
      <v>17390</v>
    </oc>
    <nc r="J156">
      <v>22571</v>
    </nc>
  </rcc>
  <rcc rId="6425" sId="4" numFmtId="4">
    <oc r="K156">
      <v>13379.61</v>
    </oc>
    <nc r="K156">
      <v>22570.880000000001</v>
    </nc>
  </rcc>
  <rcc rId="6426" sId="4" numFmtId="4">
    <oc r="L156">
      <v>13379.61</v>
    </oc>
    <nc r="L156">
      <v>22570.880000000001</v>
    </nc>
  </rcc>
  <rcc rId="6427" sId="4" numFmtId="4">
    <oc r="I53">
      <v>16760</v>
    </oc>
    <nc r="I53">
      <v>23345</v>
    </nc>
  </rcc>
  <rcc rId="6428" sId="4" numFmtId="4">
    <oc r="J53">
      <v>15410</v>
    </oc>
    <nc r="J53">
      <v>23345</v>
    </nc>
  </rcc>
  <rcc rId="6429" sId="4" numFmtId="4">
    <oc r="K53">
      <v>15104.3</v>
    </oc>
    <nc r="K53">
      <v>23290.62</v>
    </nc>
  </rcc>
  <rcc rId="6430" sId="4" numFmtId="4">
    <oc r="L53">
      <v>15104.3</v>
    </oc>
    <nc r="L53">
      <v>23290.62</v>
    </nc>
  </rcc>
  <rcc rId="6431" sId="4" numFmtId="4">
    <oc r="K64">
      <v>33041.61</v>
    </oc>
    <nc r="K64">
      <v>62153.06</v>
    </nc>
  </rcc>
  <rcc rId="6432" sId="4" numFmtId="4">
    <oc r="L64">
      <v>33041.61</v>
    </oc>
    <nc r="L64">
      <v>62153.06</v>
    </nc>
  </rcc>
  <rcv guid="{0C4DEBB3-5DC0-4A0B-A8A2-CC84AB3817AE}" action="delete"/>
  <rdn rId="0" localSheetId="1" customView="1" name="Z_0C4DEBB3_5DC0_4A0B_A8A2_CC84AB3817AE_.wvu.PrintTitles" hidden="1" oldHidden="1">
    <formula>'f2'!$19:$25</formula>
    <oldFormula>'f2'!$19:$25</oldFormula>
  </rdn>
  <rdn rId="0" localSheetId="1" customView="1" name="Z_0C4DEBB3_5DC0_4A0B_A8A2_CC84AB3817AE_.wvu.Cols" hidden="1" oldHidden="1">
    <formula>'f2'!$M:$P</formula>
    <oldFormula>'f2'!$M:$P</oldFormula>
  </rdn>
  <rdn rId="0" localSheetId="2" customView="1" name="Z_0C4DEBB3_5DC0_4A0B_A8A2_CC84AB3817AE_.wvu.PrintTitles" hidden="1" oldHidden="1">
    <formula>'f2 (2)'!$19:$25</formula>
    <oldFormula>'f2 (2)'!$19:$25</oldFormula>
  </rdn>
  <rdn rId="0" localSheetId="2" customView="1" name="Z_0C4DEBB3_5DC0_4A0B_A8A2_CC84AB3817AE_.wvu.Cols" hidden="1" oldHidden="1">
    <formula>'f2 (2)'!$M:$P</formula>
    <oldFormula>'f2 (2)'!$M:$P</oldFormula>
  </rdn>
  <rdn rId="0" localSheetId="3" customView="1" name="Z_0C4DEBB3_5DC0_4A0B_A8A2_CC84AB3817AE_.wvu.PrintTitles" hidden="1" oldHidden="1">
    <formula>'f2 (3)'!$19:$25</formula>
    <oldFormula>'f2 (3)'!$19:$25</oldFormula>
  </rdn>
  <rdn rId="0" localSheetId="3" customView="1" name="Z_0C4DEBB3_5DC0_4A0B_A8A2_CC84AB3817AE_.wvu.Cols" hidden="1" oldHidden="1">
    <formula>'f2 (3)'!$M:$P</formula>
    <oldFormula>'f2 (3)'!$M:$P</oldFormula>
  </rdn>
  <rdn rId="0" localSheetId="4" customView="1" name="Z_0C4DEBB3_5DC0_4A0B_A8A2_CC84AB3817AE_.wvu.PrintTitles" hidden="1" oldHidden="1">
    <formula>'Forma Nr.2 '!$23:$33</formula>
    <oldFormula>'Forma Nr.2 '!$23:$33</oldFormula>
  </rdn>
  <rdn rId="0" localSheetId="4" customView="1" name="Z_0C4DEBB3_5DC0_4A0B_A8A2_CC84AB3817AE_.wvu.Cols" hidden="1" oldHidden="1">
    <formula>'Forma Nr.2 '!$M:$P</formula>
    <oldFormula>'Forma Nr.2 '!$M:$P</oldFormula>
  </rdn>
  <rcv guid="{0C4DEBB3-5DC0-4A0B-A8A2-CC84AB3817A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17" sId="4" numFmtId="4">
    <oc r="I62">
      <v>22793</v>
    </oc>
    <nc r="I62">
      <v>13420</v>
    </nc>
  </rcc>
  <rcc rId="6518" sId="4" numFmtId="4">
    <oc r="J62">
      <v>22793</v>
    </oc>
    <nc r="J62">
      <v>2800</v>
    </nc>
  </rcc>
  <rcc rId="6519" sId="4" numFmtId="4">
    <oc r="K62">
      <v>21896.55</v>
    </oc>
    <nc r="K62"/>
  </rcc>
  <rcc rId="6520" sId="4" numFmtId="4">
    <oc r="L62">
      <v>21896.55</v>
    </oc>
    <nc r="L62"/>
  </rcc>
  <rcc rId="6521" sId="4" numFmtId="4">
    <oc r="I64">
      <v>62601</v>
    </oc>
    <nc r="I64">
      <v>54400</v>
    </nc>
  </rcc>
  <rcc rId="6522" sId="4" numFmtId="4">
    <oc r="J64">
      <v>62601</v>
    </oc>
    <nc r="J64">
      <v>14880</v>
    </nc>
  </rcc>
  <rcc rId="6523" sId="4" numFmtId="4">
    <oc r="K64">
      <v>62153.06</v>
    </oc>
    <nc r="K64"/>
  </rcc>
  <rcc rId="6524" sId="4" numFmtId="4">
    <oc r="L64">
      <v>62153.06</v>
    </oc>
    <nc r="L64"/>
  </rcc>
  <rcc rId="6525" sId="4" numFmtId="4">
    <oc r="I156">
      <v>22571</v>
    </oc>
    <nc r="I156">
      <v>13000</v>
    </nc>
  </rcc>
  <rcc rId="6526" sId="4" numFmtId="4">
    <oc r="J156">
      <v>22571</v>
    </oc>
    <nc r="J156">
      <v>3900</v>
    </nc>
  </rcc>
  <rcc rId="6527" sId="4" numFmtId="4">
    <oc r="K156">
      <v>22570.880000000001</v>
    </oc>
    <nc r="K156"/>
  </rcc>
  <rcc rId="6528" sId="4" numFmtId="4">
    <oc r="L156">
      <v>22570.880000000001</v>
    </oc>
    <nc r="L156"/>
  </rcc>
  <rcc rId="6529" sId="4" numFmtId="4">
    <oc r="I208">
      <v>6000</v>
    </oc>
    <nc r="I208">
      <v>7200</v>
    </nc>
  </rcc>
  <rcc rId="6530" sId="4" numFmtId="4">
    <oc r="J208">
      <v>6000</v>
    </oc>
    <nc r="J208"/>
  </rcc>
  <rcc rId="6531" sId="4" numFmtId="4">
    <oc r="K208">
      <v>6000</v>
    </oc>
    <nc r="K208"/>
  </rcc>
  <rcc rId="6532" sId="4" numFmtId="4">
    <oc r="L208">
      <v>6000</v>
    </oc>
    <nc r="L208"/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41" sId="4" numFmtId="4">
    <nc r="K156">
      <v>3008.29</v>
    </nc>
  </rcc>
  <rcc rId="6542" sId="4" numFmtId="4">
    <nc r="L156">
      <v>3008.29</v>
    </nc>
  </rcc>
  <rcc rId="6543" sId="4" numFmtId="4">
    <nc r="K64">
      <v>14019.72</v>
    </nc>
  </rcc>
  <rcc rId="6544" sId="4" numFmtId="4">
    <nc r="L64">
      <v>14019.72</v>
    </nc>
  </rcc>
  <rcc rId="6545" sId="4" numFmtId="4">
    <nc r="K62">
      <v>1732.43</v>
    </nc>
  </rcc>
  <rcc rId="6546" sId="4" numFmtId="4">
    <nc r="L62">
      <v>1732.43</v>
    </nc>
  </rcc>
  <rcc rId="6547" sId="4" numFmtId="4">
    <nc r="K61">
      <v>48674.81</v>
    </nc>
  </rcc>
  <rcc rId="6548" sId="4" numFmtId="4">
    <nc r="L61">
      <v>48674.81</v>
    </nc>
  </rcc>
  <rfmt sheetId="4" sqref="K61">
    <dxf>
      <numFmt numFmtId="2" formatCode="0.00"/>
    </dxf>
  </rfmt>
  <rfmt sheetId="4" sqref="L61">
    <dxf>
      <numFmt numFmtId="2" formatCode="0.00"/>
    </dxf>
  </rfmt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7" sId="4" numFmtId="4">
    <nc r="K59">
      <v>699.97</v>
    </nc>
  </rcc>
  <rcc rId="6558" sId="4" numFmtId="4">
    <nc r="L59">
      <v>699.97</v>
    </nc>
  </rcc>
  <rcc rId="6559" sId="4" numFmtId="4">
    <nc r="K58">
      <v>650</v>
    </nc>
  </rcc>
  <rcc rId="6560" sId="4" numFmtId="4">
    <nc r="L58">
      <v>650</v>
    </nc>
  </rcc>
  <rcc rId="6561" sId="4" numFmtId="4">
    <nc r="K53">
      <v>7592.58</v>
    </nc>
  </rcc>
  <rcc rId="6562" sId="4" numFmtId="4">
    <nc r="L53">
      <v>7592.58</v>
    </nc>
  </rcc>
  <rcc rId="6563" sId="4" numFmtId="4">
    <nc r="K52">
      <v>730.19</v>
    </nc>
  </rcc>
  <rcc rId="6564" sId="4" numFmtId="4">
    <nc r="L52">
      <v>730.19</v>
    </nc>
  </rcc>
  <rcc rId="6565" sId="4" numFmtId="4">
    <nc r="K51">
      <v>14.6</v>
    </nc>
  </rcc>
  <rcc rId="6566" sId="4" numFmtId="4">
    <nc r="L51">
      <v>14.6</v>
    </nc>
  </rcc>
  <rcc rId="6567" sId="4" numFmtId="4">
    <nc r="K50">
      <v>16817.330000000002</v>
    </nc>
  </rcc>
  <rcc rId="6568" sId="4" numFmtId="4">
    <nc r="L50">
      <v>16817.330000000002</v>
    </nc>
  </rcc>
  <rcc rId="6569" sId="4" numFmtId="4">
    <nc r="K45">
      <v>7467.8</v>
    </nc>
  </rcc>
  <rcc rId="6570" sId="4" numFmtId="4">
    <nc r="L45">
      <v>7467.8</v>
    </nc>
  </rcc>
  <rcc rId="6571" sId="4" numFmtId="4">
    <nc r="K39">
      <v>504319.25</v>
    </nc>
  </rcc>
  <rcc rId="6572" sId="4" numFmtId="4">
    <nc r="L39">
      <v>504319.25</v>
    </nc>
  </rcc>
  <rcc rId="6573" sId="4">
    <oc r="G18" t="inlineStr">
      <is>
        <t>2023-04-04 Nr AS-</t>
      </is>
    </oc>
    <nc r="G18" t="inlineStr">
      <is>
        <t>2023-04-03 Nr AS-44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90" sId="4">
    <oc r="A13" t="inlineStr">
      <is>
        <t>2023_ M.KOVO MĖN 31  D.</t>
      </is>
    </oc>
    <nc r="A13" t="inlineStr">
      <is>
        <t>2023_ M BIRŽELIO MĖN 30  D.</t>
      </is>
    </nc>
  </rcc>
  <rcc rId="6591" sId="4">
    <oc r="G18" t="inlineStr">
      <is>
        <t>2023-04-03 Nr AS-44</t>
      </is>
    </oc>
    <nc r="G18" t="inlineStr">
      <is>
        <t>2023-07-03 Nr AS-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00" sId="4" numFmtId="4">
    <oc r="J39">
      <v>520500</v>
    </oc>
    <nc r="J39">
      <v>1373050</v>
    </nc>
  </rcc>
  <rcc rId="6601" sId="4" numFmtId="4">
    <oc r="J45">
      <v>7730</v>
    </oc>
    <nc r="J45">
      <v>20040</v>
    </nc>
  </rcc>
  <rcc rId="6602" sId="4" numFmtId="4">
    <oc r="J50">
      <v>18200</v>
    </oc>
    <nc r="J50">
      <v>34100</v>
    </nc>
  </rcc>
  <rcc rId="6603" sId="4" numFmtId="4">
    <oc r="J51">
      <v>200</v>
    </oc>
    <nc r="J51">
      <v>300</v>
    </nc>
  </rcc>
  <rcc rId="6604" sId="4" numFmtId="4">
    <oc r="J52">
      <v>870</v>
    </oc>
    <nc r="J52">
      <v>1750</v>
    </nc>
  </rcc>
  <rcc rId="6605" sId="4" numFmtId="4">
    <oc r="J53">
      <v>9320</v>
    </oc>
    <nc r="J53">
      <v>16640</v>
    </nc>
  </rcc>
  <rcc rId="6606" sId="4" numFmtId="4">
    <oc r="J58">
      <v>1000</v>
    </oc>
    <nc r="J58">
      <v>3200</v>
    </nc>
  </rcc>
  <rcc rId="6607" sId="4" numFmtId="4">
    <oc r="J61">
      <v>56500</v>
    </oc>
    <nc r="J61">
      <v>84740</v>
    </nc>
  </rcc>
  <rcc rId="6608" sId="4" numFmtId="4">
    <oc r="J62">
      <v>2800</v>
    </oc>
    <nc r="J62">
      <v>6100</v>
    </nc>
  </rcc>
  <rcc rId="6609" sId="4" numFmtId="4">
    <oc r="J156">
      <v>3900</v>
    </oc>
    <nc r="J156">
      <v>6200</v>
    </nc>
  </rcc>
  <rcc rId="6610" sId="4" numFmtId="4">
    <nc r="J208">
      <v>7200</v>
    </nc>
  </rcc>
  <rcc rId="6611" sId="4" numFmtId="4">
    <oc r="J64">
      <v>14880</v>
    </oc>
    <nc r="J64">
      <v>32780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20" sId="4" numFmtId="4">
    <oc r="J39">
      <v>1373050</v>
    </oc>
    <nc r="J39">
      <v>1372050</v>
    </nc>
  </rcc>
  <rcc rId="6621" sId="4" numFmtId="4">
    <oc r="J50">
      <v>34100</v>
    </oc>
    <nc r="J50">
      <v>33100</v>
    </nc>
  </rcc>
  <rcc rId="6622" sId="4" numFmtId="4">
    <oc r="J64">
      <v>32780</v>
    </oc>
    <nc r="J64">
      <v>33780</v>
    </nc>
  </rcc>
  <rcc rId="6623" sId="4" numFmtId="4">
    <oc r="J156">
      <v>6200</v>
    </oc>
    <nc r="J156">
      <v>7200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32" sId="4">
    <oc r="G18" t="inlineStr">
      <is>
        <t>2023-07-03 Nr AS-</t>
      </is>
    </oc>
    <nc r="G18" t="inlineStr">
      <is>
        <t>2023-07-03 Nr AS-72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41" sId="4" numFmtId="4">
    <oc r="K39">
      <v>504319.25</v>
    </oc>
    <nc r="K39">
      <v>1259948.3700000001</v>
    </nc>
  </rcc>
  <rcc rId="6642" sId="4" numFmtId="4">
    <oc r="L39">
      <v>504319.25</v>
    </oc>
    <nc r="L39">
      <v>1259948.3700000001</v>
    </nc>
  </rcc>
  <rcc rId="6643" sId="4" numFmtId="4">
    <oc r="K45">
      <v>7467.8</v>
    </oc>
    <nc r="K45">
      <v>18556.310000000001</v>
    </nc>
  </rcc>
  <rcc rId="6644" sId="4" numFmtId="4">
    <oc r="L45">
      <v>7467.8</v>
    </oc>
    <nc r="L45">
      <v>18556.310000000001</v>
    </nc>
  </rcc>
  <rcc rId="6645" sId="4" numFmtId="4">
    <oc r="J39">
      <v>1372050</v>
    </oc>
    <nc r="J39">
      <v>1374745</v>
    </nc>
  </rcc>
  <rcc rId="6646" sId="4" numFmtId="4">
    <oc r="I39">
      <v>2023750</v>
    </oc>
    <nc r="I39">
      <v>2026445</v>
    </nc>
  </rcc>
  <rcc rId="6647" sId="4" numFmtId="4">
    <oc r="I45">
      <v>29550</v>
    </oc>
    <nc r="I45">
      <v>29585</v>
    </nc>
  </rcc>
  <rcc rId="6648" sId="4" numFmtId="4">
    <oc r="J45">
      <v>20040</v>
    </oc>
    <nc r="J45">
      <v>20095</v>
    </nc>
  </rcc>
  <rcc rId="6649" sId="4" numFmtId="4">
    <oc r="K50">
      <v>16817.330000000002</v>
    </oc>
    <nc r="K50">
      <v>32831.64</v>
    </nc>
  </rcc>
  <rcc rId="6650" sId="4" numFmtId="4">
    <oc r="L50">
      <v>16817.330000000002</v>
    </oc>
    <nc r="L50">
      <v>32831.64</v>
    </nc>
  </rcc>
  <rcc rId="6651" sId="4" numFmtId="4">
    <oc r="K52">
      <v>730.19</v>
    </oc>
    <nc r="K52">
      <v>1639.32</v>
    </nc>
  </rcc>
  <rcc rId="6652" sId="4" numFmtId="4">
    <oc r="L52">
      <v>730.19</v>
    </oc>
    <nc r="L52">
      <v>1639.32</v>
    </nc>
  </rcc>
  <rcc rId="6653" sId="4" numFmtId="4">
    <oc r="K53">
      <v>7592.58</v>
    </oc>
    <nc r="K53">
      <v>14336.81</v>
    </nc>
  </rcc>
  <rcc rId="6654" sId="4" numFmtId="4">
    <oc r="L53">
      <v>7592.58</v>
    </oc>
    <nc r="L53">
      <v>14336.81</v>
    </nc>
  </rcc>
  <rcc rId="6655" sId="4" numFmtId="4">
    <oc r="K58">
      <v>650</v>
    </oc>
    <nc r="K58">
      <v>2924.55</v>
    </nc>
  </rcc>
  <rcc rId="6656" sId="4" numFmtId="4">
    <oc r="I58">
      <v>6200</v>
    </oc>
    <nc r="I58">
      <v>8600</v>
    </nc>
  </rcc>
  <rcc rId="6657" sId="4" numFmtId="4">
    <oc r="J58">
      <v>3200</v>
    </oc>
    <nc r="J58">
      <v>5600</v>
    </nc>
  </rcc>
  <rcc rId="6658" sId="4" numFmtId="4">
    <oc r="K59">
      <v>699.97</v>
    </oc>
    <nc r="K59">
      <v>1233.25</v>
    </nc>
  </rcc>
  <rcc rId="6659" sId="4" numFmtId="4">
    <oc r="L59">
      <v>699.97</v>
    </oc>
    <nc r="L59">
      <v>1233.25</v>
    </nc>
  </rcc>
  <rcc rId="6660" sId="4" numFmtId="4">
    <oc r="J59">
      <v>1200</v>
    </oc>
    <nc r="J59">
      <v>1430</v>
    </nc>
  </rcc>
  <rcc rId="6661" sId="4" numFmtId="4">
    <oc r="K61">
      <v>48674.81</v>
    </oc>
    <nc r="K61">
      <v>67484.23</v>
    </nc>
  </rcc>
  <rcc rId="6662" sId="4" numFmtId="4">
    <oc r="L61">
      <v>48674.81</v>
    </oc>
    <nc r="L61">
      <v>67484.23</v>
    </nc>
  </rcc>
  <rcc rId="6663" sId="4" numFmtId="4">
    <oc r="J62">
      <v>6100</v>
    </oc>
    <nc r="J62">
      <v>5470</v>
    </nc>
  </rcc>
  <rcc rId="6664" sId="4" numFmtId="4">
    <oc r="K62">
      <v>1732.43</v>
    </oc>
    <nc r="K62">
      <v>2836.22</v>
    </nc>
  </rcc>
  <rcc rId="6665" sId="4" numFmtId="4">
    <oc r="L62">
      <v>1732.43</v>
    </oc>
    <nc r="L62">
      <v>2836.22</v>
    </nc>
  </rcc>
  <rcc rId="6666" sId="4" numFmtId="4">
    <oc r="J64">
      <v>33780</v>
    </oc>
    <nc r="J64">
      <v>33170</v>
    </nc>
  </rcc>
  <rcc rId="6667" sId="4" numFmtId="4">
    <oc r="K64">
      <v>14019.72</v>
    </oc>
    <nc r="K64">
      <v>24399.31</v>
    </nc>
  </rcc>
  <rcc rId="6668" sId="4" numFmtId="4">
    <oc r="L64">
      <v>14019.72</v>
    </oc>
    <nc r="L64">
      <v>24399.31</v>
    </nc>
  </rcc>
  <rcc rId="6669" sId="4" numFmtId="4">
    <oc r="J156">
      <v>7200</v>
    </oc>
    <nc r="J156">
      <v>11740</v>
    </nc>
  </rcc>
  <rcc rId="6670" sId="4" numFmtId="4">
    <oc r="I156">
      <v>13000</v>
    </oc>
    <nc r="I156">
      <v>16530</v>
    </nc>
  </rcc>
  <rcc rId="6671" sId="4" numFmtId="4">
    <oc r="K156">
      <v>3008.29</v>
    </oc>
    <nc r="K156">
      <v>9475.4599999999991</v>
    </nc>
  </rcc>
  <rcc rId="6672" sId="4" numFmtId="4">
    <oc r="L156">
      <v>3008.29</v>
    </oc>
    <nc r="L156">
      <v>9475.4599999999991</v>
    </nc>
  </rcc>
  <rcc rId="6673" sId="4" numFmtId="4">
    <oc r="L58">
      <v>650</v>
    </oc>
    <nc r="L58">
      <v>2924.55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74" sId="4" numFmtId="4">
    <oc r="I39">
      <v>2026445</v>
    </oc>
    <nc r="I39">
      <v>2026195</v>
    </nc>
  </rcc>
  <rcc rId="6675" sId="4" numFmtId="4">
    <oc r="J52">
      <v>1750</v>
    </oc>
    <nc r="J52">
      <v>1730</v>
    </nc>
  </rcc>
  <rcc rId="6676" sId="4" numFmtId="4">
    <oc r="I156">
      <v>16530</v>
    </oc>
    <nc r="I156">
      <v>17220</v>
    </nc>
  </rcc>
  <rcc rId="6677" sId="4" numFmtId="4">
    <oc r="J156">
      <v>11740</v>
    </oc>
    <nc r="J156">
      <v>12430</v>
    </nc>
  </rcc>
  <rcc rId="6678" sId="4" numFmtId="4">
    <oc r="J39">
      <v>1374745</v>
    </oc>
    <nc r="J39">
      <v>1374495</v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687" sId="4">
    <oc r="G370" t="inlineStr">
      <is>
        <t>DIREKTORIUS</t>
      </is>
    </oc>
    <nc r="G370" t="inlineStr">
      <is>
        <t>DIREKTORIUS l.e.p</t>
      </is>
    </nc>
  </rcc>
  <rcc rId="6688" sId="4">
    <oc r="K370" t="inlineStr">
      <is>
        <t>GINTARAS DOBILAITIS</t>
      </is>
    </oc>
    <nc r="K370" t="inlineStr">
      <is>
        <t>GIEDRIUS MILIŪNAS</t>
      </is>
    </nc>
  </rcc>
  <rcv guid="{13601BE8-97C2-47D6-93E3-BD4CC0468DBB}" action="delete"/>
  <rdn rId="0" localSheetId="1" customView="1" name="Z_13601BE8_97C2_47D6_93E3_BD4CC0468DBB_.wvu.PrintTitles" hidden="1" oldHidden="1">
    <formula>'f2'!$19:$25</formula>
    <oldFormula>'f2'!$19:$25</oldFormula>
  </rdn>
  <rdn rId="0" localSheetId="1" customView="1" name="Z_13601BE8_97C2_47D6_93E3_BD4CC0468DBB_.wvu.Cols" hidden="1" oldHidden="1">
    <formula>'f2'!$M:$P</formula>
    <oldFormula>'f2'!$M:$P</oldFormula>
  </rdn>
  <rdn rId="0" localSheetId="2" customView="1" name="Z_13601BE8_97C2_47D6_93E3_BD4CC0468DBB_.wvu.PrintTitles" hidden="1" oldHidden="1">
    <formula>'f2 (2)'!$19:$25</formula>
    <oldFormula>'f2 (2)'!$19:$25</oldFormula>
  </rdn>
  <rdn rId="0" localSheetId="2" customView="1" name="Z_13601BE8_97C2_47D6_93E3_BD4CC0468DBB_.wvu.Cols" hidden="1" oldHidden="1">
    <formula>'f2 (2)'!$M:$P</formula>
    <oldFormula>'f2 (2)'!$M:$P</oldFormula>
  </rdn>
  <rdn rId="0" localSheetId="3" customView="1" name="Z_13601BE8_97C2_47D6_93E3_BD4CC0468DBB_.wvu.PrintTitles" hidden="1" oldHidden="1">
    <formula>'f2 (3)'!$19:$25</formula>
    <oldFormula>'f2 (3)'!$19:$25</oldFormula>
  </rdn>
  <rdn rId="0" localSheetId="3" customView="1" name="Z_13601BE8_97C2_47D6_93E3_BD4CC0468DBB_.wvu.Cols" hidden="1" oldHidden="1">
    <formula>'f2 (3)'!$M:$P</formula>
    <oldFormula>'f2 (3)'!$M:$P</oldFormula>
  </rdn>
  <rdn rId="0" localSheetId="4" customView="1" name="Z_13601BE8_97C2_47D6_93E3_BD4CC0468DBB_.wvu.PrintTitles" hidden="1" oldHidden="1">
    <formula>'Forma Nr.2 '!$23:$33</formula>
    <oldFormula>'Forma Nr.2 '!$23:$33</oldFormula>
  </rdn>
  <rdn rId="0" localSheetId="4" customView="1" name="Z_13601BE8_97C2_47D6_93E3_BD4CC0468DBB_.wvu.Cols" hidden="1" oldHidden="1">
    <formula>'Forma Nr.2 '!$M:$P</formula>
    <oldFormula>'Forma Nr.2 '!$M:$P</oldFormula>
  </rdn>
  <rcv guid="{13601BE8-97C2-47D6-93E3-BD4CC0468D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3">
  <userInfo guid="{48419309-A866-49C3-BF82-349206D0F82D}" name="Jane" id="-897646465" dateTime="2023-03-01T08:11:06"/>
  <userInfo guid="{81D111B1-DE75-4466-89BF-13FF5EF40283}" name="Jane" id="-897603036" dateTime="2023-03-07T09:43:23"/>
  <userInfo guid="{D1E11D02-7C61-4887-8D8E-58818509D678}" name="Jane" id="-897608458" dateTime="2023-03-07T10:16:54"/>
  <userInfo guid="{1DA0C102-3251-476C-9C19-C95666811AC9}" name="Jane" id="-897596266" dateTime="2023-04-03T10:31:33"/>
  <userInfo guid="{B5134438-811E-46EB-B5E8-BB0C07FF56BC}" name="Jane" id="-897612772" dateTime="2023-04-03T14:14:21"/>
  <userInfo guid="{E4F0BD9D-B649-49E7-B1EF-ABA436E5C3C0}" name="Jane" id="-897632557" dateTime="2023-04-13T10:48:15"/>
  <userInfo guid="{5AAC02E6-B10F-48AD-A27E-3E9A12993A63}" name="Jane" id="-897609191" dateTime="2023-05-03T09:28:17"/>
  <userInfo guid="{C5D57DE7-87B5-454F-98C5-B9EEAC857499}" name="Jane" id="-897628735" dateTime="2023-05-03T09:58:01"/>
  <userInfo guid="{770F97D0-E8ED-486E-8B4A-561BE4E1CB5B}" name="Jane" id="-897635794" dateTime="2023-05-03T10:13:37"/>
  <userInfo guid="{A100374E-B004-4EA9-827B-218001AF30C1}" name="Jane" id="-897629518" dateTime="2023-07-03T12:34:38"/>
  <userInfo guid="{926DCF03-AF30-4884-AB57-069B51F5BF6C}" name="Jane" id="-897602249" dateTime="2023-07-04T09:22:43"/>
  <userInfo guid="{60C08F97-D361-4053-9E3A-AF47D41F81B1}" name="Jane" id="-897633514" dateTime="2023-07-04T09:49:20"/>
  <userInfo guid="{01C50ECF-CBEC-4525-B6B1-6E5991E77A1F}" name="Jane" id="-897639925" dateTime="2023-07-05T11:43:00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13" Type="http://schemas.openxmlformats.org/officeDocument/2006/relationships/printerSettings" Target="../printerSettings/printerSettings32.bin"/><Relationship Id="rId18" Type="http://schemas.openxmlformats.org/officeDocument/2006/relationships/printerSettings" Target="../printerSettings/printerSettings3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12" Type="http://schemas.openxmlformats.org/officeDocument/2006/relationships/printerSettings" Target="../printerSettings/printerSettings31.bin"/><Relationship Id="rId1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1.bin"/><Relationship Id="rId16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1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4.bin"/><Relationship Id="rId15" Type="http://schemas.openxmlformats.org/officeDocument/2006/relationships/printerSettings" Target="../printerSettings/printerSettings34.bin"/><Relationship Id="rId10" Type="http://schemas.openxmlformats.org/officeDocument/2006/relationships/printerSettings" Target="../printerSettings/printerSettings29.bin"/><Relationship Id="rId19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Relationship Id="rId14" Type="http://schemas.openxmlformats.org/officeDocument/2006/relationships/printerSettings" Target="../printerSettings/printerSettings3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13" Type="http://schemas.openxmlformats.org/officeDocument/2006/relationships/printerSettings" Target="../printerSettings/printerSettings51.bin"/><Relationship Id="rId1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12" Type="http://schemas.openxmlformats.org/officeDocument/2006/relationships/printerSettings" Target="../printerSettings/printerSettings50.bin"/><Relationship Id="rId1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40.bin"/><Relationship Id="rId16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1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3.bin"/><Relationship Id="rId1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48.bin"/><Relationship Id="rId19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Relationship Id="rId14" Type="http://schemas.openxmlformats.org/officeDocument/2006/relationships/printerSettings" Target="../printerSettings/printerSettings5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13" Type="http://schemas.openxmlformats.org/officeDocument/2006/relationships/printerSettings" Target="../printerSettings/printerSettings70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12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printerSettings" Target="../printerSettings/printerSettings68.bin"/><Relationship Id="rId5" Type="http://schemas.openxmlformats.org/officeDocument/2006/relationships/printerSettings" Target="../printerSettings/printerSettings62.bin"/><Relationship Id="rId1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Relationship Id="rId14" Type="http://schemas.openxmlformats.org/officeDocument/2006/relationships/printerSettings" Target="../printerSettings/printerSettings7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94" t="s">
        <v>176</v>
      </c>
      <c r="K1" s="295"/>
      <c r="L1" s="295"/>
      <c r="M1" s="14"/>
    </row>
    <row r="2" spans="1:16" ht="14.25" customHeight="1">
      <c r="H2" s="122"/>
      <c r="I2"/>
      <c r="J2" s="295"/>
      <c r="K2" s="295"/>
      <c r="L2" s="295"/>
      <c r="M2" s="14"/>
    </row>
    <row r="3" spans="1:16" ht="13.5" customHeight="1">
      <c r="H3" s="21"/>
      <c r="I3" s="122"/>
      <c r="J3" s="295"/>
      <c r="K3" s="295"/>
      <c r="L3" s="295"/>
      <c r="M3" s="14"/>
    </row>
    <row r="4" spans="1:16" ht="14.25" customHeight="1">
      <c r="G4" s="13" t="s">
        <v>146</v>
      </c>
      <c r="H4" s="122"/>
      <c r="I4"/>
      <c r="J4" s="295"/>
      <c r="K4" s="295"/>
      <c r="L4" s="295"/>
      <c r="M4" s="14"/>
      <c r="N4" s="73"/>
      <c r="O4" s="73"/>
    </row>
    <row r="5" spans="1:16" ht="12" customHeight="1">
      <c r="H5" s="123"/>
      <c r="I5"/>
      <c r="J5" s="295"/>
      <c r="K5" s="295"/>
      <c r="L5" s="295"/>
      <c r="M5" s="14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D17" s="3"/>
      <c r="E17" s="3"/>
      <c r="F17" s="3"/>
      <c r="G17" s="313"/>
      <c r="H17" s="314"/>
      <c r="I17" s="314"/>
      <c r="J17" s="314"/>
      <c r="K17" s="314"/>
      <c r="L17" s="4"/>
    </row>
    <row r="18" spans="1:13" ht="12" customHeight="1">
      <c r="A18" s="322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3"/>
      <c r="D22" s="334"/>
      <c r="E22" s="334"/>
      <c r="F22" s="334"/>
      <c r="G22" s="334"/>
      <c r="H22" s="334"/>
      <c r="I22" s="334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9">
        <v>1</v>
      </c>
      <c r="B54" s="320"/>
      <c r="C54" s="320"/>
      <c r="D54" s="320"/>
      <c r="E54" s="320"/>
      <c r="F54" s="321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9">
        <v>1</v>
      </c>
      <c r="B131" s="320"/>
      <c r="C131" s="320"/>
      <c r="D131" s="320"/>
      <c r="E131" s="320"/>
      <c r="F131" s="321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9">
        <v>1</v>
      </c>
      <c r="B171" s="320"/>
      <c r="C171" s="320"/>
      <c r="D171" s="320"/>
      <c r="E171" s="320"/>
      <c r="F171" s="321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9">
        <v>1</v>
      </c>
      <c r="B208" s="320"/>
      <c r="C208" s="320"/>
      <c r="D208" s="320"/>
      <c r="E208" s="320"/>
      <c r="F208" s="321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9">
        <v>1</v>
      </c>
      <c r="B247" s="320"/>
      <c r="C247" s="320"/>
      <c r="D247" s="320"/>
      <c r="E247" s="320"/>
      <c r="F247" s="321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9">
        <v>1</v>
      </c>
      <c r="B288" s="320"/>
      <c r="C288" s="320"/>
      <c r="D288" s="320"/>
      <c r="E288" s="320"/>
      <c r="F288" s="321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9">
        <v>1</v>
      </c>
      <c r="B330" s="320"/>
      <c r="C330" s="320"/>
      <c r="D330" s="320"/>
      <c r="E330" s="320"/>
      <c r="F330" s="321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35" t="s">
        <v>133</v>
      </c>
      <c r="L348" s="335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6" t="s">
        <v>175</v>
      </c>
      <c r="E351" s="337"/>
      <c r="F351" s="337"/>
      <c r="G351" s="337"/>
      <c r="H351" s="184"/>
      <c r="I351" s="139" t="s">
        <v>132</v>
      </c>
      <c r="K351" s="335" t="s">
        <v>133</v>
      </c>
      <c r="L351" s="335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0C4DEBB3-5DC0-4A0B-A8A2-CC84AB3817A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294" t="s">
        <v>176</v>
      </c>
      <c r="K1" s="295"/>
      <c r="L1" s="295"/>
      <c r="M1" s="14"/>
    </row>
    <row r="2" spans="1:16" ht="14.25" customHeight="1">
      <c r="H2" s="122"/>
      <c r="I2"/>
      <c r="J2" s="295"/>
      <c r="K2" s="295"/>
      <c r="L2" s="295"/>
      <c r="M2" s="14"/>
    </row>
    <row r="3" spans="1:16" ht="13.5" customHeight="1">
      <c r="H3" s="21"/>
      <c r="I3" s="122"/>
      <c r="J3" s="295"/>
      <c r="K3" s="295"/>
      <c r="L3" s="295"/>
      <c r="M3" s="14"/>
    </row>
    <row r="4" spans="1:16" ht="14.25" customHeight="1">
      <c r="G4" s="13" t="s">
        <v>146</v>
      </c>
      <c r="H4" s="122"/>
      <c r="I4"/>
      <c r="J4" s="295"/>
      <c r="K4" s="295"/>
      <c r="L4" s="295"/>
      <c r="M4" s="14"/>
      <c r="N4" s="73"/>
      <c r="O4" s="73"/>
    </row>
    <row r="5" spans="1:16" ht="12" customHeight="1">
      <c r="H5" s="123"/>
      <c r="I5"/>
      <c r="J5" s="295"/>
      <c r="K5" s="295"/>
      <c r="L5" s="295"/>
      <c r="M5" s="14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D17" s="3"/>
      <c r="E17" s="3"/>
      <c r="F17" s="3"/>
      <c r="G17" s="313"/>
      <c r="H17" s="314"/>
      <c r="I17" s="314"/>
      <c r="J17" s="314"/>
      <c r="K17" s="314"/>
      <c r="L17" s="4"/>
    </row>
    <row r="18" spans="1:13" ht="12" customHeight="1">
      <c r="A18" s="322"/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C19" s="338"/>
      <c r="D19" s="339"/>
      <c r="E19" s="339"/>
      <c r="F19" s="339"/>
      <c r="G19" s="339"/>
      <c r="H19" s="339"/>
      <c r="I19" s="339"/>
      <c r="J19" s="6"/>
      <c r="K19" s="124"/>
      <c r="L19" s="125" t="s">
        <v>8</v>
      </c>
      <c r="M19" s="71"/>
    </row>
    <row r="20" spans="1:13" ht="11.25" customHeight="1">
      <c r="C20" s="333" t="s">
        <v>179</v>
      </c>
      <c r="D20" s="334"/>
      <c r="E20" s="334"/>
      <c r="F20" s="334"/>
      <c r="G20" s="334"/>
      <c r="H20" s="334"/>
      <c r="I20" s="334"/>
      <c r="J20" s="126" t="s">
        <v>153</v>
      </c>
      <c r="K20" s="127"/>
      <c r="L20" s="128"/>
      <c r="M20" s="71"/>
    </row>
    <row r="21" spans="1:13" ht="12" customHeight="1">
      <c r="C21" s="333" t="s">
        <v>180</v>
      </c>
      <c r="D21" s="334"/>
      <c r="E21" s="334"/>
      <c r="F21" s="334"/>
      <c r="G21" s="334"/>
      <c r="H21" s="334"/>
      <c r="I21" s="334"/>
      <c r="J21" s="129"/>
      <c r="K21" s="130" t="s">
        <v>0</v>
      </c>
      <c r="L21" s="11"/>
      <c r="M21" s="71"/>
    </row>
    <row r="22" spans="1:13" ht="12.75" customHeight="1">
      <c r="C22" s="333" t="s">
        <v>178</v>
      </c>
      <c r="D22" s="334"/>
      <c r="E22" s="334"/>
      <c r="F22" s="334"/>
      <c r="G22" s="334"/>
      <c r="H22" s="334"/>
      <c r="I22" s="334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319">
        <v>1</v>
      </c>
      <c r="B54" s="320"/>
      <c r="C54" s="320"/>
      <c r="D54" s="320"/>
      <c r="E54" s="320"/>
      <c r="F54" s="321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5.5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5.5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5.5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319">
        <v>1</v>
      </c>
      <c r="B131" s="320"/>
      <c r="C131" s="320"/>
      <c r="D131" s="320"/>
      <c r="E131" s="320"/>
      <c r="F131" s="321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5.5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5.5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5.5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319">
        <v>1</v>
      </c>
      <c r="B171" s="320"/>
      <c r="C171" s="320"/>
      <c r="D171" s="320"/>
      <c r="E171" s="320"/>
      <c r="F171" s="321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319">
        <v>1</v>
      </c>
      <c r="B208" s="320"/>
      <c r="C208" s="320"/>
      <c r="D208" s="320"/>
      <c r="E208" s="320"/>
      <c r="F208" s="321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5.5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319">
        <v>1</v>
      </c>
      <c r="B247" s="320"/>
      <c r="C247" s="320"/>
      <c r="D247" s="320"/>
      <c r="E247" s="320"/>
      <c r="F247" s="321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5.5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5.5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5.5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5.5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5.5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5.5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319">
        <v>1</v>
      </c>
      <c r="B288" s="320"/>
      <c r="C288" s="320"/>
      <c r="D288" s="320"/>
      <c r="E288" s="320"/>
      <c r="F288" s="321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5.5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5.5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5.5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5.5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319">
        <v>1</v>
      </c>
      <c r="B330" s="320"/>
      <c r="C330" s="320"/>
      <c r="D330" s="320"/>
      <c r="E330" s="320"/>
      <c r="F330" s="321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5.5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5.5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5.5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75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335" t="s">
        <v>133</v>
      </c>
      <c r="L348" s="335"/>
    </row>
    <row r="349" spans="1:12" ht="15.75">
      <c r="I349" s="116"/>
      <c r="K349" s="116"/>
      <c r="L349" s="116"/>
    </row>
    <row r="350" spans="1:12" ht="15.75">
      <c r="D350" s="62"/>
      <c r="E350" s="62"/>
      <c r="F350" s="185"/>
      <c r="G350" s="62"/>
      <c r="I350" s="116"/>
      <c r="K350" s="186"/>
      <c r="L350" s="186"/>
    </row>
    <row r="351" spans="1:12" ht="18.75">
      <c r="D351" s="336" t="s">
        <v>175</v>
      </c>
      <c r="E351" s="337"/>
      <c r="F351" s="337"/>
      <c r="G351" s="337"/>
      <c r="H351" s="184"/>
      <c r="I351" s="139" t="s">
        <v>132</v>
      </c>
      <c r="K351" s="335" t="s">
        <v>133</v>
      </c>
      <c r="L351" s="335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13601BE8-97C2-47D6-93E3-BD4CC0468DBB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11"/>
      <c r="H6" s="312"/>
      <c r="I6" s="312"/>
      <c r="J6" s="312"/>
      <c r="K6" s="312"/>
      <c r="L6" s="20"/>
      <c r="M6" s="5"/>
    </row>
    <row r="7" spans="1:16" ht="18.75" customHeight="1">
      <c r="A7" s="296" t="s">
        <v>173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5"/>
    </row>
    <row r="8" spans="1:16" ht="14.25" customHeight="1">
      <c r="A8" s="132"/>
      <c r="B8" s="133"/>
      <c r="C8" s="133"/>
      <c r="D8" s="133"/>
      <c r="E8" s="133"/>
      <c r="F8" s="133"/>
      <c r="G8" s="317" t="s">
        <v>161</v>
      </c>
      <c r="H8" s="317"/>
      <c r="I8" s="317"/>
      <c r="J8" s="317"/>
      <c r="K8" s="317"/>
      <c r="L8" s="133"/>
      <c r="M8" s="5"/>
    </row>
    <row r="9" spans="1:16" ht="16.5" customHeight="1">
      <c r="A9" s="315" t="s">
        <v>163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5"/>
      <c r="P9" s="1" t="s">
        <v>154</v>
      </c>
    </row>
    <row r="10" spans="1:16" ht="15.75" customHeight="1">
      <c r="G10" s="316" t="s">
        <v>164</v>
      </c>
      <c r="H10" s="316"/>
      <c r="I10" s="316"/>
      <c r="J10" s="316"/>
      <c r="K10" s="316"/>
      <c r="M10" s="5"/>
    </row>
    <row r="11" spans="1:16" ht="12" customHeight="1">
      <c r="G11" s="318" t="s">
        <v>162</v>
      </c>
      <c r="H11" s="318"/>
      <c r="I11" s="318"/>
      <c r="J11" s="318"/>
      <c r="K11" s="318"/>
    </row>
    <row r="12" spans="1:16" ht="9" customHeight="1"/>
    <row r="13" spans="1:16" ht="12" customHeight="1">
      <c r="B13" s="315" t="s">
        <v>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</row>
    <row r="14" spans="1:16" ht="12" customHeight="1"/>
    <row r="15" spans="1:16" ht="12.75" customHeight="1">
      <c r="G15" s="316" t="s">
        <v>165</v>
      </c>
      <c r="H15" s="316"/>
      <c r="I15" s="316"/>
      <c r="J15" s="316"/>
      <c r="K15" s="316"/>
    </row>
    <row r="16" spans="1:16" ht="11.25" customHeight="1">
      <c r="G16" s="309" t="s">
        <v>166</v>
      </c>
      <c r="H16" s="309"/>
      <c r="I16" s="309"/>
      <c r="J16" s="309"/>
      <c r="K16" s="309"/>
    </row>
    <row r="17" spans="1:13">
      <c r="B17"/>
      <c r="C17"/>
      <c r="D17"/>
      <c r="E17" s="334"/>
      <c r="F17" s="334"/>
      <c r="G17" s="334"/>
      <c r="H17" s="334"/>
      <c r="I17" s="334"/>
      <c r="J17" s="334"/>
      <c r="K17" s="334"/>
      <c r="L17"/>
    </row>
    <row r="18" spans="1:13" ht="12" customHeight="1">
      <c r="A18" s="322" t="s">
        <v>177</v>
      </c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38"/>
      <c r="D22" s="339"/>
      <c r="E22" s="339"/>
      <c r="F22" s="339"/>
      <c r="G22" s="339"/>
      <c r="H22" s="339"/>
      <c r="I22" s="33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0" t="s">
        <v>7</v>
      </c>
      <c r="H25" s="310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298" t="s">
        <v>2</v>
      </c>
      <c r="B27" s="299"/>
      <c r="C27" s="300"/>
      <c r="D27" s="300"/>
      <c r="E27" s="300"/>
      <c r="F27" s="300"/>
      <c r="G27" s="303" t="s">
        <v>3</v>
      </c>
      <c r="H27" s="305" t="s">
        <v>143</v>
      </c>
      <c r="I27" s="307" t="s">
        <v>147</v>
      </c>
      <c r="J27" s="308"/>
      <c r="K27" s="331" t="s">
        <v>144</v>
      </c>
      <c r="L27" s="329" t="s">
        <v>168</v>
      </c>
      <c r="M27" s="72"/>
    </row>
    <row r="28" spans="1:13" ht="46.5" customHeight="1">
      <c r="A28" s="301"/>
      <c r="B28" s="302"/>
      <c r="C28" s="302"/>
      <c r="D28" s="302"/>
      <c r="E28" s="302"/>
      <c r="F28" s="302"/>
      <c r="G28" s="304"/>
      <c r="H28" s="306"/>
      <c r="I28" s="135" t="s">
        <v>142</v>
      </c>
      <c r="J28" s="136" t="s">
        <v>141</v>
      </c>
      <c r="K28" s="332"/>
      <c r="L28" s="330"/>
    </row>
    <row r="29" spans="1:13" ht="11.25" customHeight="1">
      <c r="A29" s="323" t="s">
        <v>139</v>
      </c>
      <c r="B29" s="324"/>
      <c r="C29" s="324"/>
      <c r="D29" s="324"/>
      <c r="E29" s="324"/>
      <c r="F29" s="325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319">
        <v>1</v>
      </c>
      <c r="B53" s="320"/>
      <c r="C53" s="320"/>
      <c r="D53" s="320"/>
      <c r="E53" s="320"/>
      <c r="F53" s="321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5.5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5.5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 ht="21.7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326">
        <v>1</v>
      </c>
      <c r="B90" s="327"/>
      <c r="C90" s="327"/>
      <c r="D90" s="327"/>
      <c r="E90" s="327"/>
      <c r="F90" s="328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 ht="22.5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 ht="22.5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 ht="22.5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 ht="22.5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 ht="22.5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5.5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5.5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319">
        <v>1</v>
      </c>
      <c r="B135" s="320"/>
      <c r="C135" s="320"/>
      <c r="D135" s="320"/>
      <c r="E135" s="320"/>
      <c r="F135" s="321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5.5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5.5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5.5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2.5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2.5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1.75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1.75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5.5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5.5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5.5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319">
        <v>1</v>
      </c>
      <c r="B179" s="320"/>
      <c r="C179" s="320"/>
      <c r="D179" s="320"/>
      <c r="E179" s="320"/>
      <c r="F179" s="321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319">
        <v>1</v>
      </c>
      <c r="B217" s="320"/>
      <c r="C217" s="320"/>
      <c r="D217" s="320"/>
      <c r="E217" s="320"/>
      <c r="F217" s="321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319">
        <v>1</v>
      </c>
      <c r="B264" s="320"/>
      <c r="C264" s="320"/>
      <c r="D264" s="320"/>
      <c r="E264" s="320"/>
      <c r="F264" s="321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5.5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5.5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2.5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2.5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2.5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5.5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5.5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1.75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5.5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5.5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5.5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5.5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5.5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2.5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319">
        <v>1</v>
      </c>
      <c r="B310" s="320"/>
      <c r="C310" s="320"/>
      <c r="D310" s="320"/>
      <c r="E310" s="320"/>
      <c r="F310" s="321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5.5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2.5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2.5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5.5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1.75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5.5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5.5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5.5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2.5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319">
        <v>1</v>
      </c>
      <c r="B363" s="320"/>
      <c r="C363" s="320"/>
      <c r="D363" s="320"/>
      <c r="E363" s="320"/>
      <c r="F363" s="321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1.75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2.5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2.5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5.5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5.5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5.5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75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335" t="s">
        <v>133</v>
      </c>
      <c r="L385" s="335"/>
    </row>
    <row r="386" spans="1:12" ht="15.75">
      <c r="I386" s="116"/>
      <c r="K386" s="116"/>
      <c r="L386" s="116"/>
    </row>
    <row r="387" spans="1:12" ht="15.75">
      <c r="D387" s="62"/>
      <c r="E387" s="62"/>
      <c r="F387" s="185"/>
      <c r="G387" s="62"/>
      <c r="I387" s="116"/>
      <c r="K387" s="186"/>
      <c r="L387" s="186"/>
    </row>
    <row r="388" spans="1:12" ht="18.75">
      <c r="D388" s="336" t="s">
        <v>175</v>
      </c>
      <c r="E388" s="337"/>
      <c r="F388" s="337"/>
      <c r="G388" s="337"/>
      <c r="H388" s="184"/>
      <c r="I388" s="139" t="s">
        <v>132</v>
      </c>
      <c r="K388" s="335" t="s">
        <v>133</v>
      </c>
      <c r="L388" s="335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13601BE8-97C2-47D6-93E3-BD4CC0468DBB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0F6C7AC1-7ABB-40A6-B210-0DE58FC3C6C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0C4DEBB3-5DC0-4A0B-A8A2-CC84AB3817A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9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topLeftCell="A366" zoomScale="124" zoomScaleNormal="124" zoomScaleSheetLayoutView="120" workbookViewId="0">
      <selection activeCell="K375" sqref="K375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752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741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753</v>
      </c>
      <c r="H9" s="19"/>
      <c r="I9" s="22"/>
      <c r="J9" s="269"/>
      <c r="K9" s="269"/>
      <c r="L9" s="279"/>
      <c r="M9" s="5"/>
    </row>
    <row r="10" spans="1:16" ht="18.75" customHeight="1">
      <c r="A10" s="296" t="s">
        <v>173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17" t="s">
        <v>161</v>
      </c>
      <c r="H12" s="317"/>
      <c r="I12" s="317"/>
      <c r="J12" s="317"/>
      <c r="K12" s="317"/>
      <c r="L12" s="133"/>
      <c r="M12" s="5"/>
    </row>
    <row r="13" spans="1:16" ht="16.5" customHeight="1">
      <c r="A13" s="315" t="s">
        <v>758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5"/>
      <c r="P13" s="1" t="s">
        <v>154</v>
      </c>
    </row>
    <row r="14" spans="1:16" ht="15.75" customHeight="1">
      <c r="G14" s="316" t="s">
        <v>757</v>
      </c>
      <c r="H14" s="316"/>
      <c r="I14" s="316"/>
      <c r="J14" s="316"/>
      <c r="K14" s="316"/>
      <c r="M14" s="5"/>
    </row>
    <row r="15" spans="1:16" ht="12" customHeight="1">
      <c r="G15" s="318" t="s">
        <v>162</v>
      </c>
      <c r="H15" s="318"/>
      <c r="I15" s="318"/>
      <c r="J15" s="318"/>
      <c r="K15" s="318"/>
    </row>
    <row r="16" spans="1:16" ht="12" customHeight="1">
      <c r="B16" s="315" t="s">
        <v>5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</row>
    <row r="17" spans="1:13" ht="12" customHeight="1"/>
    <row r="18" spans="1:13" ht="12.75" customHeight="1">
      <c r="G18" s="316" t="s">
        <v>759</v>
      </c>
      <c r="H18" s="316"/>
      <c r="I18" s="316"/>
      <c r="J18" s="316"/>
      <c r="K18" s="316"/>
    </row>
    <row r="19" spans="1:13" ht="11.25" customHeight="1">
      <c r="G19" s="309" t="s">
        <v>166</v>
      </c>
      <c r="H19" s="309"/>
      <c r="I19" s="309"/>
      <c r="J19" s="309"/>
      <c r="K19" s="309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41"/>
      <c r="F21" s="341"/>
      <c r="G21" s="341"/>
      <c r="H21" s="341"/>
      <c r="I21" s="341"/>
      <c r="J21" s="341"/>
      <c r="K21" s="341"/>
      <c r="L21" s="259"/>
    </row>
    <row r="22" spans="1:13" ht="12" customHeight="1">
      <c r="A22" s="322" t="s">
        <v>177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38"/>
      <c r="D26" s="340"/>
      <c r="E26" s="340"/>
      <c r="F26" s="340"/>
      <c r="G26" s="340"/>
      <c r="H26" s="340"/>
      <c r="I26" s="340"/>
      <c r="J26" s="3"/>
      <c r="K26" s="130" t="s">
        <v>1</v>
      </c>
      <c r="L26" s="12">
        <v>15</v>
      </c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>
        <v>2</v>
      </c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 t="s">
        <v>756</v>
      </c>
      <c r="J28" s="175"/>
      <c r="K28" s="11"/>
      <c r="L28" s="11"/>
      <c r="M28" s="71"/>
    </row>
    <row r="29" spans="1:13" ht="13.5" customHeight="1">
      <c r="D29" s="3"/>
      <c r="E29" s="3"/>
      <c r="F29" s="3"/>
      <c r="G29" s="310" t="s">
        <v>7</v>
      </c>
      <c r="H29" s="310"/>
      <c r="I29" s="177">
        <v>9</v>
      </c>
      <c r="J29" s="179">
        <v>2</v>
      </c>
      <c r="K29" s="11">
        <v>2</v>
      </c>
      <c r="L29" s="11">
        <v>1</v>
      </c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42" t="s">
        <v>2</v>
      </c>
      <c r="B31" s="300"/>
      <c r="C31" s="300"/>
      <c r="D31" s="300"/>
      <c r="E31" s="300"/>
      <c r="F31" s="300"/>
      <c r="G31" s="303" t="s">
        <v>3</v>
      </c>
      <c r="H31" s="305" t="s">
        <v>143</v>
      </c>
      <c r="I31" s="307" t="s">
        <v>147</v>
      </c>
      <c r="J31" s="308"/>
      <c r="K31" s="331" t="s">
        <v>144</v>
      </c>
      <c r="L31" s="329" t="s">
        <v>168</v>
      </c>
      <c r="M31" s="72"/>
    </row>
    <row r="32" spans="1:13" ht="46.5" customHeight="1">
      <c r="A32" s="301"/>
      <c r="B32" s="302"/>
      <c r="C32" s="302"/>
      <c r="D32" s="302"/>
      <c r="E32" s="302"/>
      <c r="F32" s="302"/>
      <c r="G32" s="304"/>
      <c r="H32" s="306"/>
      <c r="I32" s="135" t="s">
        <v>142</v>
      </c>
      <c r="J32" s="136" t="s">
        <v>141</v>
      </c>
      <c r="K32" s="332"/>
      <c r="L32" s="330"/>
    </row>
    <row r="33" spans="1:18" ht="11.25" customHeight="1">
      <c r="A33" s="323" t="s">
        <v>139</v>
      </c>
      <c r="B33" s="324"/>
      <c r="C33" s="324"/>
      <c r="D33" s="324"/>
      <c r="E33" s="324"/>
      <c r="F33" s="325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2350320</v>
      </c>
      <c r="J34" s="74">
        <f>SUM(J35+J46+J65+J86+J93+J113+J139+J158+J168)</f>
        <v>1589200</v>
      </c>
      <c r="K34" s="287">
        <f>SUM(K35+K46+K65+K86+K93+K113+K139+K158+K168)</f>
        <v>1435680.07</v>
      </c>
      <c r="L34" s="283">
        <f>SUM(L35+L46+L65+L86+L93+L113+L139+L158+L168)</f>
        <v>1435680.07</v>
      </c>
    </row>
    <row r="35" spans="1:18" ht="16.5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2055780</v>
      </c>
      <c r="J35" s="74">
        <f>SUM(J36+J42)</f>
        <v>1394590</v>
      </c>
      <c r="K35" s="285">
        <f>SUM(K36+K42)</f>
        <v>1278504.6800000002</v>
      </c>
      <c r="L35" s="286">
        <f>SUM(L36+L42)</f>
        <v>1278504.6800000002</v>
      </c>
    </row>
    <row r="36" spans="1:18" ht="14.25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2026195</v>
      </c>
      <c r="J36" s="89">
        <f t="shared" ref="J36:L38" si="0">SUM(J37)</f>
        <v>1374495</v>
      </c>
      <c r="K36" s="282">
        <f t="shared" si="0"/>
        <v>1259948.3700000001</v>
      </c>
      <c r="L36" s="284">
        <f t="shared" si="0"/>
        <v>1259948.3700000001</v>
      </c>
      <c r="Q36" s="259"/>
    </row>
    <row r="37" spans="1:18" ht="13.5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2026195</v>
      </c>
      <c r="J37" s="74">
        <f t="shared" si="0"/>
        <v>1374495</v>
      </c>
      <c r="K37" s="283">
        <f t="shared" si="0"/>
        <v>1259948.3700000001</v>
      </c>
      <c r="L37" s="283">
        <f t="shared" si="0"/>
        <v>1259948.3700000001</v>
      </c>
      <c r="Q37" s="257"/>
    </row>
    <row r="38" spans="1:18" ht="14.25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2026195</v>
      </c>
      <c r="J38" s="91">
        <f t="shared" si="0"/>
        <v>1374495</v>
      </c>
      <c r="K38" s="282">
        <f t="shared" si="0"/>
        <v>1259948.3700000001</v>
      </c>
      <c r="L38" s="282">
        <f t="shared" si="0"/>
        <v>1259948.3700000001</v>
      </c>
      <c r="Q38" s="257"/>
    </row>
    <row r="39" spans="1:18" ht="14.25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>
        <v>2026195</v>
      </c>
      <c r="J39" s="80">
        <v>1374495</v>
      </c>
      <c r="K39" s="281">
        <v>1259948.3700000001</v>
      </c>
      <c r="L39" s="281">
        <v>1259948.3700000001</v>
      </c>
      <c r="Q39" s="257"/>
    </row>
    <row r="40" spans="1:18" ht="12.75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29585</v>
      </c>
      <c r="J42" s="89">
        <f t="shared" ref="J42:L43" si="2">J43</f>
        <v>20095</v>
      </c>
      <c r="K42" s="282">
        <f t="shared" si="2"/>
        <v>18556.310000000001</v>
      </c>
      <c r="L42" s="284">
        <f t="shared" si="2"/>
        <v>18556.310000000001</v>
      </c>
      <c r="Q42" s="257"/>
    </row>
    <row r="43" spans="1:18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29585</v>
      </c>
      <c r="J43" s="89">
        <f t="shared" si="2"/>
        <v>20095</v>
      </c>
      <c r="K43" s="284">
        <f t="shared" si="2"/>
        <v>18556.310000000001</v>
      </c>
      <c r="L43" s="284">
        <f t="shared" si="2"/>
        <v>18556.310000000001</v>
      </c>
      <c r="Q43" s="259"/>
    </row>
    <row r="44" spans="1:18" ht="13.5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29585</v>
      </c>
      <c r="J44" s="89">
        <f>J45</f>
        <v>20095</v>
      </c>
      <c r="K44" s="284">
        <f>K45</f>
        <v>18556.310000000001</v>
      </c>
      <c r="L44" s="284">
        <f>L45</f>
        <v>18556.310000000001</v>
      </c>
      <c r="Q44" s="257"/>
    </row>
    <row r="45" spans="1:18" ht="14.25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>
        <v>29585</v>
      </c>
      <c r="J45" s="80">
        <v>20095</v>
      </c>
      <c r="K45" s="281">
        <v>18556.310000000001</v>
      </c>
      <c r="L45" s="281">
        <v>18556.310000000001</v>
      </c>
      <c r="Q45" s="257"/>
    </row>
    <row r="46" spans="1:18" ht="26.25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277320</v>
      </c>
      <c r="J46" s="83">
        <f t="shared" ref="J46:L48" si="3">J47</f>
        <v>182180</v>
      </c>
      <c r="K46" s="290">
        <f t="shared" si="3"/>
        <v>147699.93</v>
      </c>
      <c r="L46" s="290">
        <f t="shared" si="3"/>
        <v>147699.93</v>
      </c>
    </row>
    <row r="47" spans="1:18" ht="27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277320</v>
      </c>
      <c r="J47" s="91">
        <f t="shared" si="3"/>
        <v>182180</v>
      </c>
      <c r="K47" s="284">
        <f t="shared" si="3"/>
        <v>147699.93</v>
      </c>
      <c r="L47" s="282">
        <f t="shared" si="3"/>
        <v>147699.93</v>
      </c>
      <c r="Q47" s="259"/>
      <c r="R47" s="257"/>
    </row>
    <row r="48" spans="1:18" ht="15.75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277320</v>
      </c>
      <c r="J48" s="91">
        <f t="shared" si="3"/>
        <v>182180</v>
      </c>
      <c r="K48" s="289">
        <f t="shared" si="3"/>
        <v>147699.93</v>
      </c>
      <c r="L48" s="289">
        <f t="shared" si="3"/>
        <v>147699.93</v>
      </c>
      <c r="Q48" s="257"/>
      <c r="R48" s="259"/>
    </row>
    <row r="49" spans="1:18" ht="24.75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277320</v>
      </c>
      <c r="J49" s="105">
        <f>SUM(J50:J64)</f>
        <v>182180</v>
      </c>
      <c r="K49" s="288">
        <f>SUM(K50:K64)</f>
        <v>147699.93</v>
      </c>
      <c r="L49" s="288">
        <f>SUM(L50:L64)</f>
        <v>147699.93</v>
      </c>
      <c r="Q49" s="257"/>
      <c r="R49" s="259"/>
    </row>
    <row r="50" spans="1:18" ht="15.75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>
        <v>56700</v>
      </c>
      <c r="J50" s="80">
        <v>33100</v>
      </c>
      <c r="K50" s="281">
        <v>32831.64</v>
      </c>
      <c r="L50" s="281">
        <v>32831.64</v>
      </c>
      <c r="Q50" s="257"/>
      <c r="R50" s="259"/>
    </row>
    <row r="51" spans="1:18" ht="26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>
        <v>600</v>
      </c>
      <c r="J51" s="80">
        <v>300</v>
      </c>
      <c r="K51" s="80">
        <v>14.6</v>
      </c>
      <c r="L51" s="80">
        <v>14.6</v>
      </c>
      <c r="Q51" s="257"/>
      <c r="R51" s="259"/>
    </row>
    <row r="52" spans="1:18" ht="26.25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>
        <v>3500</v>
      </c>
      <c r="J52" s="80">
        <v>1730</v>
      </c>
      <c r="K52" s="281">
        <v>1639.32</v>
      </c>
      <c r="L52" s="281">
        <v>1639.32</v>
      </c>
      <c r="Q52" s="257"/>
      <c r="R52" s="259"/>
    </row>
    <row r="53" spans="1:18" ht="27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>
        <v>26000</v>
      </c>
      <c r="J53" s="80">
        <v>16640</v>
      </c>
      <c r="K53" s="281">
        <v>14336.81</v>
      </c>
      <c r="L53" s="281">
        <v>14336.81</v>
      </c>
      <c r="Q53" s="257"/>
      <c r="R53" s="259"/>
    </row>
    <row r="54" spans="1:18" ht="26.25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5.5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>
        <v>8600</v>
      </c>
      <c r="J58" s="80">
        <v>5600</v>
      </c>
      <c r="K58" s="281">
        <v>2924.55</v>
      </c>
      <c r="L58" s="281">
        <v>2924.55</v>
      </c>
      <c r="Q58" s="257"/>
      <c r="R58" s="259"/>
    </row>
    <row r="59" spans="1:18" ht="15.75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>
        <v>4000</v>
      </c>
      <c r="J59" s="80">
        <v>1430</v>
      </c>
      <c r="K59" s="281">
        <v>1233.25</v>
      </c>
      <c r="L59" s="281">
        <v>1233.25</v>
      </c>
      <c r="Q59" s="257"/>
      <c r="R59" s="259"/>
    </row>
    <row r="60" spans="1:18" ht="27.7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>
        <v>110100</v>
      </c>
      <c r="J61" s="80">
        <v>84740</v>
      </c>
      <c r="K61" s="281">
        <v>67484.23</v>
      </c>
      <c r="L61" s="281">
        <v>67484.23</v>
      </c>
      <c r="Q61" s="257"/>
      <c r="R61" s="259"/>
    </row>
    <row r="62" spans="1:18" ht="27.75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>
        <v>13420</v>
      </c>
      <c r="J62" s="80">
        <v>5470</v>
      </c>
      <c r="K62" s="281">
        <v>2836.22</v>
      </c>
      <c r="L62" s="281">
        <v>2836.22</v>
      </c>
      <c r="Q62" s="257"/>
      <c r="R62" s="259"/>
    </row>
    <row r="63" spans="1:18" ht="12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>
        <v>54400</v>
      </c>
      <c r="J64" s="80">
        <v>33170</v>
      </c>
      <c r="K64" s="281">
        <v>24399.31</v>
      </c>
      <c r="L64" s="281">
        <v>24399.31</v>
      </c>
      <c r="Q64" s="257"/>
      <c r="R64" s="259"/>
    </row>
    <row r="65" spans="1:18" ht="14.25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745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746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5.5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5.5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5.5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5.5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5.5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5.5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17220</v>
      </c>
      <c r="J139" s="90">
        <f>SUM(J140+J145+J153)</f>
        <v>12430</v>
      </c>
      <c r="K139" s="282">
        <f>SUM(K140+K145+K153)</f>
        <v>9475.4599999999991</v>
      </c>
      <c r="L139" s="284">
        <f>SUM(L140+L145+L153)</f>
        <v>9475.4599999999991</v>
      </c>
    </row>
    <row r="140" spans="1:12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5.5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5.5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5.5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17220</v>
      </c>
      <c r="J153" s="90">
        <f t="shared" ref="J153:L154" si="25">J154</f>
        <v>12430</v>
      </c>
      <c r="K153" s="282">
        <f t="shared" si="25"/>
        <v>9475.4599999999991</v>
      </c>
      <c r="L153" s="284">
        <f t="shared" si="25"/>
        <v>9475.4599999999991</v>
      </c>
    </row>
    <row r="154" spans="1:12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17220</v>
      </c>
      <c r="J154" s="106">
        <f t="shared" si="25"/>
        <v>12430</v>
      </c>
      <c r="K154" s="288">
        <f t="shared" si="25"/>
        <v>9475.4599999999991</v>
      </c>
      <c r="L154" s="292">
        <f t="shared" si="25"/>
        <v>9475.4599999999991</v>
      </c>
    </row>
    <row r="155" spans="1:12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17220</v>
      </c>
      <c r="J155" s="90">
        <f>SUM(J156:J157)</f>
        <v>12430</v>
      </c>
      <c r="K155" s="282">
        <f>SUM(K156:K157)</f>
        <v>9475.4599999999991</v>
      </c>
      <c r="L155" s="284">
        <f>SUM(L156:L157)</f>
        <v>9475.4599999999991</v>
      </c>
    </row>
    <row r="156" spans="1:12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>
        <v>17220</v>
      </c>
      <c r="J156" s="79">
        <v>12430</v>
      </c>
      <c r="K156" s="291">
        <v>9475.4599999999991</v>
      </c>
      <c r="L156" s="291">
        <v>9475.4599999999991</v>
      </c>
    </row>
    <row r="157" spans="1:12" ht="16.5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7200</v>
      </c>
      <c r="J184" s="94">
        <f>SUM(J185+J238+J303)</f>
        <v>7200</v>
      </c>
      <c r="K184" s="75">
        <f>SUM(K185+K238+K303)</f>
        <v>0</v>
      </c>
      <c r="L184" s="74">
        <f>SUM(L185+L238+L303)</f>
        <v>0</v>
      </c>
    </row>
    <row r="185" spans="1:12" ht="34.5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7200</v>
      </c>
      <c r="J185" s="86">
        <f>SUM(J186+J209+J216+J228+J232)</f>
        <v>7200</v>
      </c>
      <c r="K185" s="86">
        <f>SUM(K186+K209+K216+K228+K232)</f>
        <v>0</v>
      </c>
      <c r="L185" s="86">
        <f>SUM(L186+L209+L216+L228+L232)</f>
        <v>0</v>
      </c>
    </row>
    <row r="186" spans="1:12" ht="30.75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7200</v>
      </c>
      <c r="J186" s="90">
        <f>SUM(J187+J190+J195+J201+J206)</f>
        <v>7200</v>
      </c>
      <c r="K186" s="91">
        <f>SUM(K187+K190+K195+K201+K206)</f>
        <v>0</v>
      </c>
      <c r="L186" s="89">
        <f>SUM(L187+L190+L195+L201+L206)</f>
        <v>0</v>
      </c>
    </row>
    <row r="187" spans="1:12" ht="12.75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5.5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747</v>
      </c>
      <c r="H204" s="271">
        <v>171</v>
      </c>
      <c r="I204" s="78"/>
      <c r="J204" s="78"/>
      <c r="K204" s="80"/>
      <c r="L204" s="81"/>
    </row>
    <row r="205" spans="1:12" ht="14.25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7200</v>
      </c>
      <c r="J206" s="90">
        <f t="shared" ref="J206:L207" si="31">J207</f>
        <v>7200</v>
      </c>
      <c r="K206" s="91">
        <f t="shared" si="31"/>
        <v>0</v>
      </c>
      <c r="L206" s="89">
        <f t="shared" si="31"/>
        <v>0</v>
      </c>
    </row>
    <row r="207" spans="1:12" ht="26.25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7200</v>
      </c>
      <c r="J207" s="91">
        <f t="shared" si="31"/>
        <v>7200</v>
      </c>
      <c r="K207" s="91">
        <f t="shared" si="31"/>
        <v>0</v>
      </c>
      <c r="L207" s="91">
        <f t="shared" si="31"/>
        <v>0</v>
      </c>
    </row>
    <row r="208" spans="1:12" ht="27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>
        <v>7200</v>
      </c>
      <c r="J208" s="81">
        <v>7200</v>
      </c>
      <c r="K208" s="81"/>
      <c r="L208" s="81"/>
    </row>
    <row r="209" spans="1:16" ht="26.25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748</v>
      </c>
      <c r="H212" s="271">
        <v>179</v>
      </c>
      <c r="I212" s="81"/>
      <c r="J212" s="81"/>
      <c r="K212" s="81"/>
      <c r="L212" s="81"/>
    </row>
    <row r="213" spans="1:16" ht="14.25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749</v>
      </c>
      <c r="H225" s="271">
        <v>192</v>
      </c>
      <c r="I225" s="81"/>
      <c r="J225" s="81"/>
      <c r="K225" s="81"/>
      <c r="L225" s="92"/>
    </row>
    <row r="226" spans="1:12" ht="15.75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750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750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750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743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5.5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5.5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5.5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751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2357520</v>
      </c>
      <c r="J368" s="96">
        <f>SUM(J34+J184)</f>
        <v>1596400</v>
      </c>
      <c r="K368" s="293">
        <f>SUM(K34+K184)</f>
        <v>1435680.07</v>
      </c>
      <c r="L368" s="293">
        <f>SUM(L34+L184)</f>
        <v>1435680.07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 t="s">
        <v>760</v>
      </c>
      <c r="H370" s="264"/>
      <c r="I370" s="267"/>
      <c r="J370" s="266"/>
      <c r="K370" s="267" t="s">
        <v>761</v>
      </c>
      <c r="L370" s="267"/>
    </row>
    <row r="371" spans="1:12" ht="18.75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335" t="s">
        <v>133</v>
      </c>
      <c r="L371" s="335"/>
    </row>
    <row r="372" spans="1:12" ht="15.75">
      <c r="I372" s="116"/>
      <c r="K372" s="116"/>
      <c r="L372" s="116"/>
    </row>
    <row r="373" spans="1:12" ht="15.75">
      <c r="D373" s="62"/>
      <c r="E373" s="62"/>
      <c r="F373" s="185"/>
      <c r="G373" s="62" t="s">
        <v>754</v>
      </c>
      <c r="I373" s="116"/>
      <c r="K373" s="186" t="s">
        <v>755</v>
      </c>
      <c r="L373" s="186"/>
    </row>
    <row r="374" spans="1:12" ht="26.25" customHeight="1">
      <c r="D374" s="343" t="s">
        <v>744</v>
      </c>
      <c r="E374" s="344"/>
      <c r="F374" s="344"/>
      <c r="G374" s="344"/>
      <c r="H374" s="260"/>
      <c r="I374" s="139" t="s">
        <v>132</v>
      </c>
      <c r="K374" s="335" t="s">
        <v>133</v>
      </c>
      <c r="L374" s="335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13601BE8-97C2-47D6-93E3-BD4CC0468DBB}" scale="124" showPageBreaks="1" zeroValues="0" fitToPage="1" hiddenColumns="1" topLeftCell="A366">
      <selection activeCell="K375" sqref="K37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0F6C7AC1-7ABB-40A6-B210-0DE58FC3C6C5}" scale="124" showPageBreaks="1" zeroValues="0" fitToPage="1" hiddenColumns="1">
      <selection activeCell="K17" sqref="K17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0C4DEBB3-5DC0-4A0B-A8A2-CC84AB3817AE}" scale="124" showPageBreaks="1" zeroValues="0" fitToPage="1" hiddenColumns="1">
      <selection activeCell="G18" sqref="G18:K18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5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5.5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5.5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5.5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5.5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5.5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5.5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5.5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5.5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5.5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5.5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5.5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5.5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5.5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5.5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5.5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5.5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5.5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5.5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5.5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5.5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5.5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5.5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5.5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8.25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8.25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8.25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5.5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5.5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8.25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8.25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8.25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8.25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5.5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5.5">
      <c r="A199" s="35">
        <v>3</v>
      </c>
      <c r="B199" s="40">
        <v>2</v>
      </c>
      <c r="C199" s="40"/>
      <c r="D199" s="40"/>
      <c r="E199" s="40"/>
      <c r="F199" s="53"/>
      <c r="G199" s="46" t="s">
        <v>742</v>
      </c>
    </row>
    <row r="200" spans="1:7" ht="25.5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5.5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5.5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5.5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5.5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5.5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5.5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5.5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5.5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13601BE8-97C2-47D6-93E3-BD4CC0468DBB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0F6C7AC1-7ABB-40A6-B210-0DE58FC3C6C5}">
      <selection activeCell="J35" sqref="J35"/>
      <pageMargins left="0.7" right="0.7" top="0.75" bottom="0.75" header="0.3" footer="0.3"/>
    </customSheetView>
    <customSheetView guid="{0C4DEBB3-5DC0-4A0B-A8A2-CC84AB3817AE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Buh1 BUH1</cp:lastModifiedBy>
  <cp:lastPrinted>2019-12-30T12:14:20Z</cp:lastPrinted>
  <dcterms:created xsi:type="dcterms:W3CDTF">2004-04-07T10:43:01Z</dcterms:created>
  <dcterms:modified xsi:type="dcterms:W3CDTF">2023-07-05T08:43:57Z</dcterms:modified>
</cp:coreProperties>
</file>