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0" windowWidth="19650" windowHeight="11760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23F461F3_CB09_4668_8748_D953C6FD6A8B_.wvu.Cols" localSheetId="0" hidden="1">'f2'!$M:$P</definedName>
    <definedName name="Z_23F461F3_CB09_4668_8748_D953C6FD6A8B_.wvu.Cols" localSheetId="1" hidden="1">'f2 (2)'!$M:$P</definedName>
    <definedName name="Z_23F461F3_CB09_4668_8748_D953C6FD6A8B_.wvu.Cols" localSheetId="2" hidden="1">'f2 (3)'!$M:$P</definedName>
    <definedName name="Z_23F461F3_CB09_4668_8748_D953C6FD6A8B_.wvu.Cols" localSheetId="3" hidden="1">'F2 _20190101'!$M:$P</definedName>
    <definedName name="Z_23F461F3_CB09_4668_8748_D953C6FD6A8B_.wvu.PrintTitles" localSheetId="0" hidden="1">'f2'!$19:$25</definedName>
    <definedName name="Z_23F461F3_CB09_4668_8748_D953C6FD6A8B_.wvu.PrintTitles" localSheetId="1" hidden="1">'f2 (2)'!$19:$25</definedName>
    <definedName name="Z_23F461F3_CB09_4668_8748_D953C6FD6A8B_.wvu.PrintTitles" localSheetId="2" hidden="1">'f2 (3)'!$19:$25</definedName>
    <definedName name="Z_23F461F3_CB09_4668_8748_D953C6FD6A8B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E48B7BE0_09C0_4D2C_8773_75D23533BEA9_.wvu.Cols" localSheetId="0" hidden="1">'f2'!$M:$P</definedName>
    <definedName name="Z_E48B7BE0_09C0_4D2C_8773_75D23533BEA9_.wvu.Cols" localSheetId="1" hidden="1">'f2 (2)'!$M:$P</definedName>
    <definedName name="Z_E48B7BE0_09C0_4D2C_8773_75D23533BEA9_.wvu.Cols" localSheetId="2" hidden="1">'f2 (3)'!$M:$P</definedName>
    <definedName name="Z_E48B7BE0_09C0_4D2C_8773_75D23533BEA9_.wvu.Cols" localSheetId="3" hidden="1">'F2 _20190101'!$M:$P</definedName>
    <definedName name="Z_E48B7BE0_09C0_4D2C_8773_75D23533BEA9_.wvu.PrintTitles" localSheetId="0" hidden="1">'f2'!$19:$25</definedName>
    <definedName name="Z_E48B7BE0_09C0_4D2C_8773_75D23533BEA9_.wvu.PrintTitles" localSheetId="1" hidden="1">'f2 (2)'!$19:$25</definedName>
    <definedName name="Z_E48B7BE0_09C0_4D2C_8773_75D23533BEA9_.wvu.PrintTitles" localSheetId="2" hidden="1">'f2 (3)'!$19:$25</definedName>
    <definedName name="Z_E48B7BE0_09C0_4D2C_8773_75D23533BEA9_.wvu.PrintTitles" localSheetId="3" hidden="1">'F2 _20190101'!$19:$29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45621"/>
  <customWorkbookViews>
    <customWorkbookView name="User - Individuali peržiūra" guid="{E48B7BE0-09C0-4D2C-8773-75D23533BEA9}" mergeInterval="0" personalView="1" maximized="1" windowWidth="1436" windowHeight="763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Renata - Individuali peržiūra" guid="{23F461F3-CB09-4668-8748-D953C6FD6A8B}" mergeInterval="0" personalView="1" maximized="1" xWindow="1" yWindow="1" windowWidth="1680" windowHeight="820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K210" i="4"/>
  <c r="K209" i="4" s="1"/>
  <c r="J210" i="4"/>
  <c r="J209" i="4" s="1"/>
  <c r="I210" i="4"/>
  <c r="I209" i="4" s="1"/>
  <c r="I208" i="4" s="1"/>
  <c r="L209" i="4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K227" i="1"/>
  <c r="K205" i="1" l="1"/>
  <c r="K109" i="1"/>
  <c r="K93" i="1"/>
  <c r="L176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L311" i="3" l="1"/>
  <c r="L175" i="1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 l="1"/>
  <c r="L174" i="1"/>
  <c r="L344" i="1" s="1"/>
  <c r="K174" i="2"/>
  <c r="K344" i="2" s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<sst xmlns="http://schemas.openxmlformats.org/spreadsheetml/2006/main" count="2008" uniqueCount="759">
  <si>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</si>
  <si>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</si>
  <si>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</si>
  <si>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</si>
  <si>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</si>
  <si>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</si>
  <si>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</si>
  <si>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</si>
  <si>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</si>
  <si>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</si>
  <si>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</si>
  <si>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</si>
  <si>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</si>
  <si>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</si>
  <si>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</si>
  <si>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</si>
  <si>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</si>
  <si>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</si>
  <si>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</si>
  <si>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</si>
  <si>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</si>
  <si>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</si>
  <si>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</si>
  <si>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</si>
  <si>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</si>
  <si>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</si>
  <si>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</si>
  <si>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</si>
  <si>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</si>
  <si>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</si>
  <si>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</si>
  <si>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</si>
  <si>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</si>
  <si>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</si>
  <si>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</si>
  <si>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</si>
  <si>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</si>
  <si>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</si>
  <si>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</si>
  <si>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</si>
  <si>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</si>
  <si>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</si>
  <si>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</si>
  <si>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</si>
  <si>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</si>
  <si>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</si>
  <si>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</si>
  <si>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</si>
  <si>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</si>
  <si>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</si>
  <si>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</si>
  <si>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</si>
  <si>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</si>
  <si>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</si>
  <si>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</si>
  <si>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</si>
  <si>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</si>
  <si>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</si>
  <si>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</si>
  <si>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</si>
  <si>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</si>
  <si>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</si>
  <si>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</si>
  <si>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</si>
  <si>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</si>
  <si>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</si>
  <si>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</si>
  <si>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</si>
  <si>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</si>
  <si>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</si>
  <si>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</si>
  <si>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</si>
  <si>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</si>
  <si>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</si>
  <si>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</si>
  <si>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</si>
  <si>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</si>
  <si>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</si>
  <si>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</si>
  <si>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</si>
  <si>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</si>
  <si>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</si>
  <si>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</si>
  <si>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</si>
  <si>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</si>
  <si>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</si>
  <si>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</si>
  <si>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</si>
  <si>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</si>
  <si>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</si>
  <si>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</si>
  <si>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</si>
  <si>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</si>
  <si>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</si>
  <si>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</si>
  <si>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</si>
  <si>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</si>
  <si>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</si>
  <si>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</si>
  <si>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</si>
  <si>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</si>
  <si>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</si>
  <si>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</si>
  <si>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</si>
  <si>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</si>
  <si>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</si>
  <si>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</si>
  <si>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</si>
  <si>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</si>
  <si>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</si>
  <si>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</si>
  <si>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</si>
  <si>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</si>
  <si>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</si>
  <si>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</si>
  <si>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</si>
  <si>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</si>
  <si>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</si>
  <si>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</si>
  <si>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</si>
  <si>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</si>
  <si>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</si>
  <si>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</si>
  <si>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</si>
  <si>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</si>
  <si>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</si>
  <si>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</si>
  <si>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</si>
  <si>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</si>
  <si>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</si>
  <si>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</si>
  <si>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</si>
  <si>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</si>
  <si>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</si>
  <si>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</si>
  <si>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</si>
  <si>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</si>
  <si>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</si>
  <si>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</si>
  <si>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</si>
  <si>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</si>
  <si>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</si>
  <si>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</si>
  <si>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</si>
  <si>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</si>
  <si>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</si>
  <si>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</si>
  <si>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</si>
  <si>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</si>
  <si>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</si>
  <si>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</si>
  <si>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</si>
  <si>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</si>
  <si>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</si>
  <si>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</si>
  <si>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</si>
  <si>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</si>
  <si>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</si>
  <si>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</si>
  <si>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</si>
  <si>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</si>
  <si>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</si>
  <si>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</si>
  <si>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</si>
  <si>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</si>
  <si>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</si>
  <si>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</si>
  <si>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</si>
  <si>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</si>
  <si>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</si>
  <si>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</si>
  <si>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</si>
  <si>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</si>
  <si>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</si>
  <si>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</si>
  <si>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</si>
  <si>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</si>
  <si>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</si>
  <si>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</si>
  <si>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</si>
  <si>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</si>
  <si>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</si>
  <si>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</si>
  <si>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</si>
  <si>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</si>
  <si>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</si>
  <si>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</si>
  <si>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</si>
  <si>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</si>
  <si>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</si>
  <si>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</si>
  <si>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</si>
  <si>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</si>
  <si>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</si>
  <si>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</si>
  <si>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</si>
  <si>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</si>
  <si>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</si>
  <si>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</si>
  <si>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</si>
  <si>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</si>
  <si>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</si>
  <si>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</si>
  <si>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</si>
  <si>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</si>
  <si>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</si>
  <si>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</si>
  <si>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</si>
  <si>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</si>
  <si>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</si>
  <si>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</si>
  <si>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</si>
  <si>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</si>
  <si>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</si>
  <si>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</si>
  <si>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</si>
  <si>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</si>
  <si>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</si>
  <si>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</si>
  <si>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</si>
  <si>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</si>
  <si>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</si>
  <si>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</si>
  <si>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</si>
  <si>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</si>
  <si>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</si>
  <si>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</si>
  <si>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</si>
  <si>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</si>
  <si>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</si>
  <si>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</si>
  <si>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</si>
  <si>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</si>
  <si>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</si>
  <si>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</si>
  <si>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</si>
  <si>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</si>
  <si>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</si>
  <si>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</si>
  <si>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</si>
  <si>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</si>
  <si>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</si>
  <si>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</si>
  <si>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</si>
  <si>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</si>
  <si>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</si>
  <si>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</si>
  <si>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</si>
  <si>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</si>
  <si>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</si>
  <si>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</si>
  <si>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</si>
  <si>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</si>
  <si>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</si>
  <si>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</si>
  <si>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</si>
  <si>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</si>
  <si>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</si>
  <si>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</si>
  <si>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</si>
  <si>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</si>
  <si>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</si>
  <si>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</si>
  <si>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</si>
  <si>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</si>
  <si>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</si>
  <si>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</si>
  <si>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</si>
  <si>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</si>
  <si>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</si>
  <si>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</si>
  <si>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</si>
  <si>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</si>
  <si>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</si>
  <si>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</si>
  <si>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</si>
  <si>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</si>
  <si>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</si>
  <si>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</si>
  <si>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</si>
  <si>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</si>
  <si>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</si>
  <si>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</si>
  <si>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</si>
  <si>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</si>
  <si>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</si>
  <si>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</si>
  <si>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</si>
  <si>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</si>
  <si>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</si>
  <si>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</si>
  <si>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</si>
  <si>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</si>
  <si>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</si>
  <si>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</si>
  <si>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</si>
  <si>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</si>
  <si>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</si>
  <si>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</si>
  <si>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</si>
  <si>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</si>
  <si>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</si>
  <si>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</si>
  <si>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</si>
  <si>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</si>
  <si>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</si>
  <si>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</si>
  <si>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</si>
  <si>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</si>
  <si>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</si>
  <si>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</si>
  <si>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</si>
  <si>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</si>
  <si>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</si>
  <si>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</si>
  <si>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</si>
  <si>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</si>
  <si>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</si>
  <si>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</si>
  <si>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</si>
  <si>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</si>
  <si>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</si>
  <si>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</si>
  <si>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</si>
  <si>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</si>
  <si>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</si>
  <si>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</si>
  <si>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</si>
  <si>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</si>
  <si>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</si>
  <si>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</si>
  <si>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</si>
  <si>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</si>
  <si>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</si>
  <si>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</si>
  <si>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</si>
  <si>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</si>
  <si>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</si>
  <si>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</si>
  <si>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</si>
  <si>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</si>
  <si>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</si>
  <si>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</si>
  <si>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</si>
  <si>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</si>
  <si>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</si>
  <si>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</si>
  <si>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</si>
  <si>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</si>
  <si>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</si>
  <si>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</si>
  <si>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</si>
  <si>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</si>
  <si>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</si>
  <si>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</si>
  <si>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</si>
  <si>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</si>
  <si>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</si>
  <si>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</si>
  <si>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</si>
  <si>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</si>
  <si>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</si>
  <si>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</si>
  <si>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</si>
  <si>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</si>
  <si>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</si>
  <si>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</si>
  <si>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</si>
  <si>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</si>
  <si>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</si>
  <si>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</si>
  <si>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</si>
  <si>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</si>
  <si>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</si>
  <si>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</si>
  <si>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</si>
  <si>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</si>
  <si>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</si>
  <si>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</si>
  <si>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</si>
  <si>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</si>
  <si>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</si>
  <si>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</si>
  <si>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</si>
  <si>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</si>
  <si>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</si>
  <si>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</si>
  <si>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</si>
  <si>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</si>
  <si>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</si>
  <si>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</si>
  <si>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</si>
  <si>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</si>
  <si>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</si>
  <si>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</si>
  <si>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</si>
  <si>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</si>
  <si>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</si>
  <si>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</si>
  <si>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</si>
  <si>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</si>
  <si>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</si>
  <si>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</si>
  <si>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</si>
  <si>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</si>
  <si>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</si>
  <si>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</si>
  <si>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</si>
  <si>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</si>
  <si>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</si>
  <si>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</si>
  <si>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</si>
  <si>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</si>
  <si>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</si>
  <si>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</si>
  <si>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</si>
  <si>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</si>
  <si>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</si>
  <si>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</si>
  <si>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</si>
  <si>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</si>
  <si>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</si>
  <si>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</si>
  <si>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</si>
  <si>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</si>
  <si>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</si>
  <si>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</si>
  <si>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</si>
  <si>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</si>
  <si>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</si>
  <si>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</si>
  <si>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</si>
  <si>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</si>
  <si>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</si>
  <si>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</si>
  <si>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</si>
  <si>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</si>
  <si>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</si>
  <si>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</si>
  <si>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</si>
  <si>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</si>
  <si>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</si>
  <si>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</si>
  <si>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</si>
  <si>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</si>
  <si>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</si>
  <si>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</si>
  <si>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</si>
  <si>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</si>
  <si>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</si>
  <si>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</si>
  <si>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</si>
  <si>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</si>
  <si>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</si>
  <si>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</si>
  <si>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</si>
  <si>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</si>
  <si>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</si>
  <si>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</si>
  <si>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</si>
  <si>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</si>
  <si>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</si>
  <si>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</si>
  <si>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</si>
  <si>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</si>
  <si>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</si>
  <si>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</si>
  <si>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</si>
  <si>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</si>
  <si>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</si>
  <si>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</si>
  <si>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</si>
  <si>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</si>
  <si>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</si>
  <si>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</si>
  <si>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</si>
  <si>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</si>
  <si>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</si>
  <si>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</si>
  <si>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</si>
  <si>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</si>
  <si>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</si>
  <si>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</si>
  <si>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</si>
  <si>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</si>
  <si>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</si>
  <si>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</si>
  <si>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</si>
  <si>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</si>
  <si>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</si>
  <si>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</si>
  <si>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</si>
  <si>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</si>
  <si>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</si>
  <si>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</si>
  <si>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</si>
  <si>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</si>
  <si>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</si>
  <si>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</si>
  <si>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</si>
  <si>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</si>
  <si>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</si>
  <si>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</si>
  <si>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</si>
  <si>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</si>
  <si>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</si>
  <si>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</si>
  <si>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</si>
  <si>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</si>
  <si>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</si>
  <si>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</si>
  <si>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</si>
  <si>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</si>
  <si>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</si>
  <si>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</si>
  <si>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</si>
  <si>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</si>
  <si>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</si>
  <si>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</si>
  <si>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</si>
  <si>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</si>
  <si>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</si>
  <si>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</si>
  <si>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</si>
  <si>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</si>
  <si>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</si>
  <si>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</si>
  <si>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</si>
  <si>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</si>
  <si>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</si>
  <si>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</si>
  <si>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</si>
  <si>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</si>
  <si>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</si>
  <si>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</si>
  <si>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</si>
  <si>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</si>
  <si>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</si>
  <si>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</si>
  <si>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</si>
  <si>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</si>
  <si>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</si>
  <si>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</si>
  <si>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</si>
  <si>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</si>
  <si>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</si>
  <si>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</si>
  <si>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</si>
  <si>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</si>
  <si>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</si>
  <si>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</si>
  <si>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</si>
  <si>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</si>
  <si>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</si>
  <si>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</si>
  <si>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</si>
  <si>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</si>
  <si>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</si>
  <si>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</si>
  <si>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</si>
  <si>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</si>
  <si>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</si>
  <si>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</si>
  <si>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</si>
  <si>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</si>
  <si>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</si>
  <si>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</si>
  <si>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</si>
  <si>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</si>
  <si>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</si>
  <si>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</si>
  <si>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</si>
  <si>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</si>
  <si>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</si>
  <si>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</si>
  <si>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</si>
  <si>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</si>
  <si>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</si>
  <si>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</si>
  <si>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</si>
  <si>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</si>
  <si>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</si>
  <si>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</si>
  <si>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</si>
  <si>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</si>
  <si>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</si>
  <si>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</si>
  <si>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</si>
  <si>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</si>
  <si>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</si>
  <si>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</si>
  <si>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</si>
  <si>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</si>
  <si>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</si>
  <si>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</si>
  <si>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</si>
  <si>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</si>
  <si>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</si>
  <si>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</si>
  <si>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</si>
  <si>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</si>
  <si>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</si>
  <si>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</si>
  <si>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</si>
  <si>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</si>
  <si>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</si>
  <si>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</si>
  <si>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</si>
  <si>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</si>
  <si>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</si>
  <si>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</si>
  <si>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</si>
  <si>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</si>
  <si>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</si>
  <si>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</si>
  <si>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</si>
  <si>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</si>
  <si>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</si>
  <si>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</si>
  <si>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</si>
  <si>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</si>
  <si>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</si>
  <si>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</si>
  <si>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</si>
  <si>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</si>
  <si>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</si>
  <si>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</si>
  <si>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</si>
  <si>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</si>
  <si>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</si>
  <si>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</si>
  <si>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</si>
  <si>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</si>
  <si>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</si>
  <si>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</si>
  <si>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</si>
  <si>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</si>
  <si>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</si>
  <si>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</si>
  <si>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</si>
  <si>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</si>
  <si>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</si>
  <si>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</si>
  <si>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</si>
  <si>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</si>
  <si>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</si>
  <si>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</si>
  <si>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</si>
  <si>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</si>
  <si>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</si>
  <si>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</si>
  <si>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</si>
  <si>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</si>
  <si>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</si>
  <si>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</si>
  <si>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</si>
  <si>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</si>
  <si>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</si>
  <si>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</si>
  <si>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</si>
  <si>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</si>
  <si>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</si>
  <si>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</si>
  <si>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</si>
  <si>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</si>
  <si>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</si>
  <si>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</si>
  <si>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</si>
  <si>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</si>
  <si>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</si>
  <si>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</si>
  <si>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</si>
  <si>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</si>
  <si>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</si>
  <si>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</si>
  <si>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</si>
  <si>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</si>
  <si>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</si>
  <si>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</si>
  <si>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</si>
  <si>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</si>
  <si>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</si>
  <si>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</si>
  <si>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</si>
  <si>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</si>
  <si>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</si>
  <si>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</si>
  <si>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</si>
  <si>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</si>
  <si>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</si>
  <si>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</si>
  <si>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</si>
  <si>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</si>
  <si>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</si>
  <si>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</si>
  <si>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</si>
  <si>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</si>
  <si>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</si>
  <si>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</si>
  <si>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</si>
  <si>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</si>
  <si>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</si>
  <si>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</si>
  <si>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</si>
  <si>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</si>
  <si>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</si>
  <si>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</si>
  <si>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</si>
  <si>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</si>
  <si>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</si>
  <si>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</si>
  <si>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</si>
  <si>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</si>
  <si>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</si>
  <si>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</si>
  <si>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</si>
  <si>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</si>
  <si>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</si>
  <si>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</si>
  <si>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</si>
  <si>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</si>
  <si>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</si>
  <si>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</si>
  <si>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</si>
  <si>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</si>
  <si>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</si>
  <si>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</si>
  <si>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</si>
  <si>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</si>
  <si>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</si>
  <si>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</si>
  <si>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</si>
  <si>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</si>
  <si>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</si>
  <si>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</si>
  <si>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</si>
  <si>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</si>
  <si>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</si>
  <si>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</si>
  <si>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</si>
  <si>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</si>
  <si>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</si>
  <si>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</si>
  <si>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</si>
  <si>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</si>
  <si>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</si>
  <si>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</si>
  <si>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</si>
  <si>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</si>
  <si>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ELEKTRĖNŲ SAV VIEVIO GIMNAZIJA</t>
  </si>
  <si>
    <t>KETVIRTINĖ</t>
  </si>
  <si>
    <t>Vyr buhalterė</t>
  </si>
  <si>
    <t>Janė Dambrauskienė</t>
  </si>
  <si>
    <t>5SB</t>
  </si>
  <si>
    <t>SUVESTINĖ</t>
  </si>
  <si>
    <t>2021_ M. KOVO 31_ D.</t>
  </si>
  <si>
    <t>2021-04-07 Nr.AS- 52</t>
  </si>
  <si>
    <t>L.e.p. direktorė</t>
  </si>
  <si>
    <t>Jolanta Karsakaitė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</si>
</sst>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3.xml"/><Relationship Id="rId121" Type="http://schemas.openxmlformats.org/officeDocument/2006/relationships/revisionLog" Target="revisionLog4.xml"/><Relationship Id="rId120" Type="http://schemas.openxmlformats.org/officeDocument/2006/relationships/revisionLog" Target="revisionLog3.xml"/><Relationship Id="rId119" Type="http://schemas.openxmlformats.org/officeDocument/2006/relationships/revisionLog" Target="revisionLog2.xml"/><Relationship Id="rId11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7CE9E5-527D-4C03-A84A-8F340F9D8FED}" diskRevisions="1" revisionId="5723" version="10">
  <header guid="{9159A95C-379F-488F-83CD-D576B9DFD25F}" dateTime="2021-03-23T08:02:51" maxSheetId="6" userName="User" r:id="rId117" minRId="5605" maxRId="5606">
    <sheetIdMap count="5">
      <sheetId val="1"/>
      <sheetId val="2"/>
      <sheetId val="3"/>
      <sheetId val="4"/>
      <sheetId val="5"/>
    </sheetIdMap>
  </header>
  <header guid="{D34FADF8-16FA-44FE-8C62-DC9DFDFC6793}" dateTime="2021-03-24T10:04:19" maxSheetId="6" userName="User" r:id="rId118" minRId="5615" maxRId="5660">
    <sheetIdMap count="5">
      <sheetId val="1"/>
      <sheetId val="2"/>
      <sheetId val="3"/>
      <sheetId val="4"/>
      <sheetId val="5"/>
    </sheetIdMap>
  </header>
  <header guid="{16525F42-A1C3-4124-8C9D-0E0D0A3BAB7B}" dateTime="2021-04-06T20:31:04" maxSheetId="6" userName="User" r:id="rId119" minRId="5669" maxRId="5692">
    <sheetIdMap count="5">
      <sheetId val="1"/>
      <sheetId val="2"/>
      <sheetId val="3"/>
      <sheetId val="4"/>
      <sheetId val="5"/>
    </sheetIdMap>
  </header>
  <header guid="{76BAD0C3-9F28-401F-94FF-C71079947E36}" dateTime="2021-04-07T11:15:45" maxSheetId="6" userName="User" r:id="rId120" minRId="5701" maxRId="5703">
    <sheetIdMap count="5">
      <sheetId val="1"/>
      <sheetId val="2"/>
      <sheetId val="3"/>
      <sheetId val="4"/>
      <sheetId val="5"/>
    </sheetIdMap>
  </header>
  <header guid="{BF7CE9E5-527D-4C03-A84A-8F340F9D8FED}" dateTime="2021-04-08T08:55:30" maxSheetId="6" userName="User" r:id="rId121" minRId="5712" maxRId="571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5" sId="4" numFmtId="4">
    <oc r="I35">
      <v>1353660</v>
    </oc>
    <nc r="I35">
      <v>1441800</v>
    </nc>
  </rcc>
  <rcc rId="5616" sId="4" numFmtId="4">
    <oc r="J35">
      <v>350800</v>
    </oc>
    <nc r="J35">
      <v>378000</v>
    </nc>
  </rcc>
  <rcc rId="5617" sId="4" numFmtId="4">
    <oc r="K35">
      <v>304377.84000000003</v>
    </oc>
    <nc r="K35"/>
  </rcc>
  <rcc rId="5618" sId="4" numFmtId="4">
    <oc r="L35">
      <v>304377.84000000003</v>
    </oc>
    <nc r="L35"/>
  </rcc>
  <rcc rId="5619" sId="4" numFmtId="4">
    <oc r="I41">
      <v>19160</v>
    </oc>
    <nc r="I41">
      <v>22230</v>
    </nc>
  </rcc>
  <rcc rId="5620" sId="4" numFmtId="4">
    <oc r="J41">
      <v>7600</v>
    </oc>
    <nc r="J41">
      <v>6100</v>
    </nc>
  </rcc>
  <rcc rId="5621" sId="4" numFmtId="4">
    <oc r="K41">
      <v>4505.66</v>
    </oc>
    <nc r="K41"/>
  </rcc>
  <rcc rId="5622" sId="4" numFmtId="4">
    <oc r="L41">
      <v>4505.66</v>
    </oc>
    <nc r="L41"/>
  </rcc>
  <rcc rId="5623" sId="4" numFmtId="4">
    <oc r="I46">
      <v>31300</v>
    </oc>
    <nc r="I46">
      <v>30000</v>
    </nc>
  </rcc>
  <rcc rId="5624" sId="4" numFmtId="4">
    <oc r="J46">
      <v>6500</v>
    </oc>
    <nc r="J46">
      <v>8000</v>
    </nc>
  </rcc>
  <rcc rId="5625" sId="4" numFmtId="4">
    <oc r="K46">
      <v>6056</v>
    </oc>
    <nc r="K46"/>
  </rcc>
  <rcc rId="5626" sId="4" numFmtId="4">
    <oc r="L46">
      <v>6056</v>
    </oc>
    <nc r="L46"/>
  </rcc>
  <rcc rId="5627" sId="4" numFmtId="4">
    <oc r="I47">
      <v>570</v>
    </oc>
    <nc r="I47">
      <v>800</v>
    </nc>
  </rcc>
  <rcc rId="5628" sId="4" numFmtId="4">
    <oc r="J47">
      <v>100</v>
    </oc>
    <nc r="J47">
      <v>200</v>
    </nc>
  </rcc>
  <rcc rId="5629" sId="4" numFmtId="4">
    <oc r="K47">
      <v>58.4</v>
    </oc>
    <nc r="K47"/>
  </rcc>
  <rcc rId="5630" sId="4" numFmtId="4">
    <oc r="L47">
      <v>58.4</v>
    </oc>
    <nc r="L47"/>
  </rcc>
  <rcc rId="5631" sId="4" numFmtId="4">
    <oc r="I48">
      <v>2200</v>
    </oc>
    <nc r="I48">
      <v>3600</v>
    </nc>
  </rcc>
  <rcc rId="5632" sId="4" numFmtId="4">
    <oc r="J48">
      <v>400</v>
    </oc>
    <nc r="J48">
      <v>1200</v>
    </nc>
  </rcc>
  <rcc rId="5633" sId="4" numFmtId="4">
    <oc r="K48">
      <v>362.44</v>
    </oc>
    <nc r="K48"/>
  </rcc>
  <rcc rId="5634" sId="4" numFmtId="4">
    <oc r="L48">
      <v>362.44</v>
    </oc>
    <nc r="L48"/>
  </rcc>
  <rcc rId="5635" sId="4" numFmtId="4">
    <oc r="I49">
      <v>14000</v>
    </oc>
    <nc r="I49">
      <v>16200</v>
    </nc>
  </rcc>
  <rcc rId="5636" sId="4" numFmtId="4">
    <oc r="J49">
      <v>3200</v>
    </oc>
    <nc r="J49">
      <v>3400</v>
    </nc>
  </rcc>
  <rcc rId="5637" sId="4" numFmtId="4">
    <oc r="K49">
      <v>2673.43</v>
    </oc>
    <nc r="K49"/>
  </rcc>
  <rcc rId="5638" sId="4" numFmtId="4">
    <oc r="L49">
      <v>2673.43</v>
    </oc>
    <nc r="L49"/>
  </rcc>
  <rcc rId="5639" sId="4" numFmtId="4">
    <nc r="I54">
      <v>11000</v>
    </nc>
  </rcc>
  <rcc rId="5640" sId="4" numFmtId="4">
    <nc r="J54">
      <v>2900</v>
    </nc>
  </rcc>
  <rcc rId="5641" sId="4" numFmtId="4">
    <oc r="I55">
      <v>2740</v>
    </oc>
    <nc r="I55">
      <v>3800</v>
    </nc>
  </rcc>
  <rcc rId="5642" sId="4" numFmtId="4">
    <oc r="J55">
      <v>1200</v>
    </oc>
    <nc r="J55">
      <v>900</v>
    </nc>
  </rcc>
  <rcc rId="5643" sId="4" numFmtId="4">
    <oc r="K55">
      <v>283.95</v>
    </oc>
    <nc r="K55"/>
  </rcc>
  <rcc rId="5644" sId="4" numFmtId="4">
    <oc r="L55">
      <v>283.95</v>
    </oc>
    <nc r="L55"/>
  </rcc>
  <rcc rId="5645" sId="4" numFmtId="4">
    <oc r="I57">
      <v>56000</v>
    </oc>
    <nc r="I57">
      <v>67500</v>
    </nc>
  </rcc>
  <rcc rId="5646" sId="4" numFmtId="4">
    <oc r="J57">
      <v>30000</v>
    </oc>
    <nc r="J57">
      <v>33000</v>
    </nc>
  </rcc>
  <rcc rId="5647" sId="4" numFmtId="4">
    <oc r="K57">
      <v>30000</v>
    </oc>
    <nc r="K57"/>
  </rcc>
  <rcc rId="5648" sId="4" numFmtId="4">
    <oc r="L57">
      <v>30000</v>
    </oc>
    <nc r="L57"/>
  </rcc>
  <rcc rId="5649" sId="4" numFmtId="4">
    <oc r="I58">
      <v>10780</v>
    </oc>
    <nc r="I58">
      <v>31100</v>
    </nc>
  </rcc>
  <rcc rId="5650" sId="4" numFmtId="4">
    <oc r="J58">
      <v>1900</v>
    </oc>
    <nc r="J58">
      <v>9500</v>
    </nc>
  </rcc>
  <rcc rId="5651" sId="4" numFmtId="4">
    <oc r="K58">
      <v>807.71</v>
    </oc>
    <nc r="K58"/>
  </rcc>
  <rcc rId="5652" sId="4" numFmtId="4">
    <oc r="L58">
      <v>807.71</v>
    </oc>
    <nc r="L58"/>
  </rcc>
  <rcc rId="5653" sId="4" numFmtId="4">
    <oc r="I60">
      <v>36450</v>
    </oc>
    <nc r="I60">
      <v>45100</v>
    </nc>
  </rcc>
  <rcc rId="5654" sId="4" numFmtId="4">
    <oc r="J60">
      <v>11600</v>
    </oc>
    <nc r="J60">
      <v>11500</v>
    </nc>
  </rcc>
  <rcc rId="5655" sId="4" numFmtId="4">
    <oc r="K60">
      <v>3850.71</v>
    </oc>
    <nc r="K60"/>
  </rcc>
  <rcc rId="5656" sId="4" numFmtId="4">
    <oc r="L60">
      <v>3850.71</v>
    </oc>
    <nc r="L60"/>
  </rcc>
  <rcc rId="5657" sId="4" numFmtId="4">
    <oc r="I148">
      <v>25510</v>
    </oc>
    <nc r="I148">
      <v>10910</v>
    </nc>
  </rcc>
  <rcc rId="5658" sId="4" numFmtId="4">
    <oc r="J148">
      <v>13400</v>
    </oc>
    <nc r="J148">
      <v>3100</v>
    </nc>
  </rcc>
  <rcc rId="5659" sId="4" numFmtId="4">
    <oc r="K148">
      <v>11826.31</v>
    </oc>
    <nc r="K148"/>
  </rcc>
  <rcc rId="5660" sId="4" numFmtId="4">
    <oc r="L148">
      <v>11826.31</v>
    </oc>
    <nc r="L148"/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5" sId="4">
    <oc r="A9" t="inlineStr">
      <is>
        <t>2020_ M. KOVO 31_ D.</t>
      </is>
    </oc>
    <nc r="A9" t="inlineStr">
      <is>
        <t>2021_ M. KOVO 31_ D.</t>
      </is>
    </nc>
  </rcc>
  <rcc rId="5606" sId="4">
    <oc r="G15" t="inlineStr">
      <is>
        <t>2020-04-03 Nr.AS-48</t>
      </is>
    </oc>
    <nc r="G15" t="inlineStr">
      <is>
        <t>2021-04-06 Nr.AS-</t>
      </is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9" sId="4" numFmtId="4">
    <nc r="K200">
      <v>501</v>
    </nc>
  </rcc>
  <rcc rId="5670" sId="4" numFmtId="4">
    <nc r="L200">
      <v>501</v>
    </nc>
  </rcc>
  <rcc rId="5671" sId="4" numFmtId="4">
    <nc r="K148">
      <v>1531.37</v>
    </nc>
  </rcc>
  <rcc rId="5672" sId="4" numFmtId="4">
    <nc r="L148">
      <v>1531.37</v>
    </nc>
  </rcc>
  <rcc rId="5673" sId="4" numFmtId="4">
    <nc r="K60">
      <v>4058.62</v>
    </nc>
  </rcc>
  <rcc rId="5674" sId="4" numFmtId="4">
    <nc r="L60">
      <v>4058.62</v>
    </nc>
  </rcc>
  <rcc rId="5675" sId="4" numFmtId="4">
    <nc r="K57">
      <v>28080.400000000001</v>
    </nc>
  </rcc>
  <rcc rId="5676" sId="4" numFmtId="4">
    <nc r="L57">
      <v>28080.400000000001</v>
    </nc>
  </rcc>
  <rcc rId="5677" sId="4" numFmtId="4">
    <nc r="K55">
      <v>789</v>
    </nc>
  </rcc>
  <rcc rId="5678" sId="4" numFmtId="4">
    <nc r="L55">
      <v>789</v>
    </nc>
  </rcc>
  <rcc rId="5679" sId="4" numFmtId="4">
    <nc r="K49">
      <v>1008.42</v>
    </nc>
  </rcc>
  <rcc rId="5680" sId="4" numFmtId="4">
    <nc r="L49">
      <v>1008.42</v>
    </nc>
  </rcc>
  <rcc rId="5681" sId="4" numFmtId="4">
    <nc r="K48">
      <v>627.38</v>
    </nc>
  </rcc>
  <rcc rId="5682" sId="4" numFmtId="4">
    <nc r="L48">
      <v>627.38</v>
    </nc>
  </rcc>
  <rcc rId="5683" sId="4" numFmtId="4">
    <nc r="K47">
      <v>7.3</v>
    </nc>
  </rcc>
  <rcc rId="5684" sId="4" numFmtId="4">
    <nc r="L47">
      <v>7.3</v>
    </nc>
  </rcc>
  <rcc rId="5685" sId="4" numFmtId="4">
    <nc r="K46">
      <v>800</v>
    </nc>
  </rcc>
  <rcc rId="5686" sId="4" numFmtId="4">
    <nc r="L46">
      <v>800</v>
    </nc>
  </rcc>
  <rcc rId="5687" sId="4" numFmtId="4">
    <nc r="K41">
      <v>5737.95</v>
    </nc>
  </rcc>
  <rcc rId="5688" sId="4" numFmtId="4">
    <nc r="L41">
      <v>5737.95</v>
    </nc>
  </rcc>
  <rcc rId="5689" sId="4" numFmtId="4">
    <nc r="K35">
      <v>371484.47</v>
    </nc>
  </rcc>
  <rcc rId="5690" sId="4" numFmtId="4">
    <nc r="L35">
      <v>371484.47</v>
    </nc>
  </rcc>
  <rcc rId="5691" sId="4" numFmtId="4">
    <nc r="K58">
      <v>3507.41</v>
    </nc>
  </rcc>
  <rcc rId="5692" sId="4" numFmtId="4">
    <nc r="L58">
      <v>3507.41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1" sId="4">
    <oc r="G15" t="inlineStr">
      <is>
        <t>2021-04-06 Nr.AS-</t>
      </is>
    </oc>
    <nc r="G15" t="inlineStr">
      <is>
        <t>2021-04-07 Nr.AS- 52</t>
      </is>
    </nc>
  </rcc>
  <rcc rId="5702" sId="4">
    <oc r="G362" t="inlineStr">
      <is>
        <t>Direktorius</t>
      </is>
    </oc>
    <nc r="G362" t="inlineStr">
      <is>
        <t>L.e.p. direktorė</t>
      </is>
    </nc>
  </rcc>
  <rcc rId="5703" sId="4">
    <oc r="K362" t="inlineStr">
      <is>
        <t>Gintaras Dobilaitis</t>
      </is>
    </oc>
    <nc r="K362" t="inlineStr">
      <is>
        <t>Jolanta Karsakaitė</t>
      </is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12" sId="4" numFmtId="4">
    <oc r="L60">
      <v>4058.62</v>
    </oc>
    <nc r="L60">
      <v>4082.82</v>
    </nc>
  </rcc>
  <rcc rId="5713" sId="4" numFmtId="4">
    <oc r="K60">
      <v>4058.62</v>
    </oc>
    <nc r="K60">
      <v>4082.82</v>
    </nc>
  </rcc>
  <rcc rId="5714" sId="4" numFmtId="4">
    <oc r="K57">
      <v>28080.400000000001</v>
    </oc>
    <nc r="K57">
      <v>28016.2</v>
    </nc>
  </rcc>
  <rcc rId="5715" sId="4" numFmtId="4">
    <oc r="L57">
      <v>28080.400000000001</v>
    </oc>
    <nc r="L57">
      <v>28016.2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/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48B7BE0-09C0-4D2C-8773-75D23533BEA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5"/>
      <c r="D19" s="426"/>
      <c r="E19" s="426"/>
      <c r="F19" s="426"/>
      <c r="G19" s="426"/>
      <c r="H19" s="426"/>
      <c r="I19" s="42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0" t="s">
        <v>179</v>
      </c>
      <c r="D20" s="421"/>
      <c r="E20" s="421"/>
      <c r="F20" s="421"/>
      <c r="G20" s="421"/>
      <c r="H20" s="421"/>
      <c r="I20" s="421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0" t="s">
        <v>180</v>
      </c>
      <c r="D21" s="421"/>
      <c r="E21" s="421"/>
      <c r="F21" s="421"/>
      <c r="G21" s="421"/>
      <c r="H21" s="421"/>
      <c r="I21" s="421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 t="s">
        <v>178</v>
      </c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48B7BE0-09C0-4D2C-8773-75D23533BEA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7">
      <c r="A17" s="5"/>
      <c r="B17" s="169"/>
      <c r="C17" s="169"/>
      <c r="D17" s="169"/>
      <c r="E17" s="421"/>
      <c r="F17" s="421"/>
      <c r="G17" s="421"/>
      <c r="H17" s="421"/>
      <c r="I17" s="421"/>
      <c r="J17" s="421"/>
      <c r="K17" s="421"/>
      <c r="L17" s="169"/>
      <c r="M17" s="3"/>
      <c r="N17" s="3"/>
      <c r="O17" s="3"/>
      <c r="P17" s="3"/>
    </row>
    <row r="18" spans="1:17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15">
        <v>1</v>
      </c>
      <c r="B53" s="406"/>
      <c r="C53" s="406"/>
      <c r="D53" s="406"/>
      <c r="E53" s="406"/>
      <c r="F53" s="407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05">
        <v>1</v>
      </c>
      <c r="B135" s="406"/>
      <c r="C135" s="406"/>
      <c r="D135" s="406"/>
      <c r="E135" s="406"/>
      <c r="F135" s="407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15">
        <v>1</v>
      </c>
      <c r="B179" s="406"/>
      <c r="C179" s="406"/>
      <c r="D179" s="406"/>
      <c r="E179" s="406"/>
      <c r="F179" s="407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05">
        <v>1</v>
      </c>
      <c r="B217" s="406"/>
      <c r="C217" s="406"/>
      <c r="D217" s="406"/>
      <c r="E217" s="406"/>
      <c r="F217" s="407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05">
        <v>1</v>
      </c>
      <c r="B264" s="406"/>
      <c r="C264" s="406"/>
      <c r="D264" s="406"/>
      <c r="E264" s="406"/>
      <c r="F264" s="407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05">
        <v>1</v>
      </c>
      <c r="B310" s="406"/>
      <c r="C310" s="406"/>
      <c r="D310" s="406"/>
      <c r="E310" s="406"/>
      <c r="F310" s="407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05">
        <v>1</v>
      </c>
      <c r="B363" s="406"/>
      <c r="C363" s="406"/>
      <c r="D363" s="406"/>
      <c r="E363" s="406"/>
      <c r="F363" s="407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22" t="s">
        <v>133</v>
      </c>
      <c r="L385" s="422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23" t="s">
        <v>175</v>
      </c>
      <c r="E388" s="424"/>
      <c r="F388" s="424"/>
      <c r="G388" s="424"/>
      <c r="H388" s="241"/>
      <c r="I388" s="186" t="s">
        <v>132</v>
      </c>
      <c r="J388" s="5"/>
      <c r="K388" s="422" t="s">
        <v>133</v>
      </c>
      <c r="L388" s="422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E48B7BE0-09C0-4D2C-8773-75D23533BEA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topLeftCell="A16" zoomScaleNormal="100" zoomScaleSheetLayoutView="120" workbookViewId="0">
      <selection activeCell="Q57" sqref="Q5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 t="s">
        <v>749</v>
      </c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03" t="s">
        <v>161</v>
      </c>
      <c r="H8" s="403"/>
      <c r="I8" s="403"/>
      <c r="J8" s="403"/>
      <c r="K8" s="403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755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750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756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8">
      <c r="A17" s="297"/>
      <c r="B17" s="299"/>
      <c r="C17" s="299"/>
      <c r="D17" s="299"/>
      <c r="E17" s="421"/>
      <c r="F17" s="421"/>
      <c r="G17" s="421"/>
      <c r="H17" s="421"/>
      <c r="I17" s="421"/>
      <c r="J17" s="421"/>
      <c r="K17" s="421"/>
      <c r="L17" s="299"/>
      <c r="M17" s="3"/>
      <c r="N17" s="3"/>
      <c r="O17" s="3"/>
      <c r="P17" s="3"/>
    </row>
    <row r="18" spans="1:18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16">
        <v>15</v>
      </c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 t="s">
        <v>754</v>
      </c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 t="s">
        <v>753</v>
      </c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96" t="s">
        <v>7</v>
      </c>
      <c r="H25" s="396"/>
      <c r="I25" s="233">
        <v>9</v>
      </c>
      <c r="J25" s="235">
        <v>2</v>
      </c>
      <c r="K25" s="15">
        <v>2</v>
      </c>
      <c r="L25" s="15">
        <v>1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28" t="s">
        <v>2</v>
      </c>
      <c r="B27" s="386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8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8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1684040</v>
      </c>
      <c r="J30" s="110">
        <f>SUM(J31+J42+J61+J82+J89+J109+J131+J150+J160)</f>
        <v>457800</v>
      </c>
      <c r="K30" s="372">
        <f>SUM(K31+K42+K61+K82+K89+K109+K131+K150+K160)</f>
        <v>417592.31999999995</v>
      </c>
      <c r="L30" s="373">
        <f>SUM(L31+L42+L61+L82+L89+L109+L131+L150+L160)</f>
        <v>417592.31999999995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1464030</v>
      </c>
      <c r="J31" s="110">
        <f>SUM(J32+J38)</f>
        <v>384100</v>
      </c>
      <c r="K31" s="370">
        <f>SUM(K32+K38)</f>
        <v>377222.42</v>
      </c>
      <c r="L31" s="371">
        <f>SUM(L32+L38)</f>
        <v>377222.42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1441800</v>
      </c>
      <c r="J32" s="127">
        <f t="shared" ref="J32:L34" si="0">SUM(J33)</f>
        <v>378000</v>
      </c>
      <c r="K32" s="369">
        <f t="shared" si="0"/>
        <v>371484.47</v>
      </c>
      <c r="L32" s="368">
        <f t="shared" si="0"/>
        <v>371484.47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1441800</v>
      </c>
      <c r="J33" s="110">
        <f t="shared" si="0"/>
        <v>378000</v>
      </c>
      <c r="K33" s="373">
        <f t="shared" si="0"/>
        <v>371484.47</v>
      </c>
      <c r="L33" s="373">
        <f t="shared" si="0"/>
        <v>371484.47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1441800</v>
      </c>
      <c r="J34" s="129">
        <f t="shared" si="0"/>
        <v>378000</v>
      </c>
      <c r="K34" s="369">
        <f t="shared" si="0"/>
        <v>371484.47</v>
      </c>
      <c r="L34" s="369">
        <f t="shared" si="0"/>
        <v>371484.47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>
        <v>1441800</v>
      </c>
      <c r="J35" s="116">
        <v>378000</v>
      </c>
      <c r="K35" s="367">
        <v>371484.47</v>
      </c>
      <c r="L35" s="367">
        <v>371484.47</v>
      </c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22230</v>
      </c>
      <c r="J38" s="127">
        <f t="shared" ref="J38:L39" si="2">J39</f>
        <v>6100</v>
      </c>
      <c r="K38" s="369">
        <f t="shared" si="2"/>
        <v>5737.95</v>
      </c>
      <c r="L38" s="368">
        <f t="shared" si="2"/>
        <v>5737.95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22230</v>
      </c>
      <c r="J39" s="127">
        <f t="shared" si="2"/>
        <v>6100</v>
      </c>
      <c r="K39" s="368">
        <f t="shared" si="2"/>
        <v>5737.95</v>
      </c>
      <c r="L39" s="368">
        <f t="shared" si="2"/>
        <v>5737.95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22230</v>
      </c>
      <c r="J40" s="127">
        <f>J41</f>
        <v>6100</v>
      </c>
      <c r="K40" s="368">
        <f>K41</f>
        <v>5737.95</v>
      </c>
      <c r="L40" s="368">
        <f>L41</f>
        <v>5737.95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>
        <v>22230</v>
      </c>
      <c r="J41" s="116">
        <v>6100</v>
      </c>
      <c r="K41" s="367">
        <v>5737.95</v>
      </c>
      <c r="L41" s="367">
        <v>5737.95</v>
      </c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209100</v>
      </c>
      <c r="J42" s="119">
        <f t="shared" ref="J42:L44" si="3">J43</f>
        <v>70600</v>
      </c>
      <c r="K42" s="376">
        <f t="shared" si="3"/>
        <v>38838.53</v>
      </c>
      <c r="L42" s="376">
        <f t="shared" si="3"/>
        <v>38838.53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209100</v>
      </c>
      <c r="J43" s="129">
        <f t="shared" si="3"/>
        <v>70600</v>
      </c>
      <c r="K43" s="368">
        <f t="shared" si="3"/>
        <v>38838.53</v>
      </c>
      <c r="L43" s="369">
        <f t="shared" si="3"/>
        <v>38838.53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209100</v>
      </c>
      <c r="J44" s="129">
        <f t="shared" si="3"/>
        <v>70600</v>
      </c>
      <c r="K44" s="375">
        <f t="shared" si="3"/>
        <v>38838.53</v>
      </c>
      <c r="L44" s="375">
        <f t="shared" si="3"/>
        <v>38838.53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209100</v>
      </c>
      <c r="J45" s="149">
        <f>SUM(J46:J60)</f>
        <v>70600</v>
      </c>
      <c r="K45" s="374">
        <f>SUM(K46:K60)</f>
        <v>38838.53</v>
      </c>
      <c r="L45" s="374">
        <f>SUM(L46:L60)</f>
        <v>38838.53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>
        <v>30000</v>
      </c>
      <c r="J46" s="116">
        <v>8000</v>
      </c>
      <c r="K46" s="116">
        <v>800</v>
      </c>
      <c r="L46" s="116">
        <v>800</v>
      </c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>
        <v>800</v>
      </c>
      <c r="J47" s="116">
        <v>200</v>
      </c>
      <c r="K47" s="116">
        <v>7.3</v>
      </c>
      <c r="L47" s="116">
        <v>7.3</v>
      </c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>
        <v>3600</v>
      </c>
      <c r="J48" s="116">
        <v>1200</v>
      </c>
      <c r="K48" s="367">
        <v>627.38</v>
      </c>
      <c r="L48" s="367">
        <v>627.38</v>
      </c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>
        <v>16200</v>
      </c>
      <c r="J49" s="116">
        <v>3400</v>
      </c>
      <c r="K49" s="367">
        <v>1008.42</v>
      </c>
      <c r="L49" s="367">
        <v>1008.42</v>
      </c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>
        <v>11000</v>
      </c>
      <c r="J54" s="116">
        <v>2900</v>
      </c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>
        <v>3800</v>
      </c>
      <c r="J55" s="116">
        <v>900</v>
      </c>
      <c r="K55" s="367">
        <v>789</v>
      </c>
      <c r="L55" s="367">
        <v>789</v>
      </c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>
        <v>67500</v>
      </c>
      <c r="J57" s="116">
        <v>33000</v>
      </c>
      <c r="K57" s="116">
        <v>28016.2</v>
      </c>
      <c r="L57" s="116">
        <v>28016.2</v>
      </c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>
        <v>31100</v>
      </c>
      <c r="J58" s="116">
        <v>9500</v>
      </c>
      <c r="K58" s="367">
        <v>3507.41</v>
      </c>
      <c r="L58" s="367">
        <v>3507.41</v>
      </c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>
        <v>45100</v>
      </c>
      <c r="J60" s="116">
        <v>11500</v>
      </c>
      <c r="K60" s="367">
        <v>4082.82</v>
      </c>
      <c r="L60" s="367">
        <v>4082.82</v>
      </c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10910</v>
      </c>
      <c r="J131" s="128">
        <f>SUM(J132+J137+J145)</f>
        <v>3100</v>
      </c>
      <c r="K131" s="369">
        <f>SUM(K132+K137+K145)</f>
        <v>1531.37</v>
      </c>
      <c r="L131" s="368">
        <f>SUM(L132+L137+L145)</f>
        <v>1531.37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10910</v>
      </c>
      <c r="J145" s="128">
        <f t="shared" ref="J145:L146" si="23">J146</f>
        <v>3100</v>
      </c>
      <c r="K145" s="369">
        <f t="shared" si="23"/>
        <v>1531.37</v>
      </c>
      <c r="L145" s="368">
        <f t="shared" si="23"/>
        <v>1531.37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10910</v>
      </c>
      <c r="J146" s="150">
        <f t="shared" si="23"/>
        <v>3100</v>
      </c>
      <c r="K146" s="374">
        <f t="shared" si="23"/>
        <v>1531.37</v>
      </c>
      <c r="L146" s="379">
        <f t="shared" si="23"/>
        <v>1531.37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10910</v>
      </c>
      <c r="J147" s="128">
        <f>SUM(J148:J149)</f>
        <v>3100</v>
      </c>
      <c r="K147" s="369">
        <f>SUM(K148:K149)</f>
        <v>1531.37</v>
      </c>
      <c r="L147" s="368">
        <f>SUM(L148:L149)</f>
        <v>1531.37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>
        <v>10910</v>
      </c>
      <c r="J148" s="115">
        <v>3100</v>
      </c>
      <c r="K148" s="378">
        <v>1531.37</v>
      </c>
      <c r="L148" s="378">
        <v>1531.37</v>
      </c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6000</v>
      </c>
      <c r="J176" s="138">
        <f>SUM(J177+J230+J295)</f>
        <v>4000</v>
      </c>
      <c r="K176" s="111">
        <f>SUM(K177+K230+K295)</f>
        <v>501</v>
      </c>
      <c r="L176" s="110">
        <f>SUM(L177+L230+L295)</f>
        <v>501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6000</v>
      </c>
      <c r="J177" s="123">
        <f>SUM(J178+J201+J208+J220+J224)</f>
        <v>4000</v>
      </c>
      <c r="K177" s="123">
        <f>SUM(K178+K201+K208+K220+K224)</f>
        <v>501</v>
      </c>
      <c r="L177" s="123">
        <f>SUM(L178+L201+L208+L220+L224)</f>
        <v>501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6000</v>
      </c>
      <c r="J178" s="128">
        <f>SUM(J179+J182+J187+J193+J198)</f>
        <v>4000</v>
      </c>
      <c r="K178" s="129">
        <f>SUM(K179+K182+K187+K193+K198)</f>
        <v>501</v>
      </c>
      <c r="L178" s="127">
        <f>SUM(L179+L182+L187+L193+L198)</f>
        <v>501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6000</v>
      </c>
      <c r="J198" s="128">
        <f t="shared" ref="J198:L199" si="29">J199</f>
        <v>4000</v>
      </c>
      <c r="K198" s="129">
        <f t="shared" si="29"/>
        <v>501</v>
      </c>
      <c r="L198" s="127">
        <f t="shared" si="29"/>
        <v>501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6000</v>
      </c>
      <c r="J199" s="129">
        <f t="shared" si="29"/>
        <v>4000</v>
      </c>
      <c r="K199" s="129">
        <f t="shared" si="29"/>
        <v>501</v>
      </c>
      <c r="L199" s="129">
        <f t="shared" si="29"/>
        <v>501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>
        <v>6000</v>
      </c>
      <c r="J200" s="117">
        <v>4000</v>
      </c>
      <c r="K200" s="117">
        <v>501</v>
      </c>
      <c r="L200" s="117">
        <v>501</v>
      </c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1690040</v>
      </c>
      <c r="J360" s="140">
        <f>SUM(J30+J176)</f>
        <v>461800</v>
      </c>
      <c r="K360" s="377">
        <f>SUM(K30+K176)</f>
        <v>418093.31999999995</v>
      </c>
      <c r="L360" s="377">
        <f>SUM(L30+L176)</f>
        <v>418093.31999999995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 t="s">
        <v>757</v>
      </c>
      <c r="H362" s="359"/>
      <c r="I362" s="362"/>
      <c r="J362" s="361"/>
      <c r="K362" s="362" t="s">
        <v>758</v>
      </c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22" t="s">
        <v>133</v>
      </c>
      <c r="L363" s="422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 t="s">
        <v>751</v>
      </c>
      <c r="H365" s="3"/>
      <c r="I365" s="161"/>
      <c r="J365" s="3"/>
      <c r="K365" s="243" t="s">
        <v>752</v>
      </c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29" t="s">
        <v>747</v>
      </c>
      <c r="E366" s="430"/>
      <c r="F366" s="430"/>
      <c r="G366" s="430"/>
      <c r="H366" s="353"/>
      <c r="I366" s="186" t="s">
        <v>132</v>
      </c>
      <c r="J366" s="297"/>
      <c r="K366" s="422" t="s">
        <v>133</v>
      </c>
      <c r="L366" s="422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E48B7BE0-09C0-4D2C-8773-75D23533BEA9}" showPageBreaks="1" zeroValues="0" fitToPage="1" hiddenColumns="1" topLeftCell="A16">
      <selection activeCell="Q57" sqref="Q5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23F461F3-CB09-4668-8748-D953C6FD6A8B}" showPageBreaks="1" zeroValues="0" fitToPage="1" hiddenColumns="1">
      <selection activeCell="J47" sqref="J4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E48B7BE0-09C0-4D2C-8773-75D23533BEA9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23F461F3-CB09-4668-8748-D953C6FD6A8B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2021-04-08T05:55:27Z</cp:lastPrinted>
  <dcterms:created xsi:type="dcterms:W3CDTF">2004-04-07T10:43:01Z</dcterms:created>
  <dcterms:modified xsi:type="dcterms:W3CDTF">2021-04-08T05:55:30Z</dcterms:modified>
</cp:coreProperties>
</file>