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0" windowWidth="19650" windowHeight="11760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23F461F3_CB09_4668_8748_D953C6FD6A8B_.wvu.Cols" localSheetId="0" hidden="1">'f2'!$M:$P</definedName>
    <definedName name="Z_23F461F3_CB09_4668_8748_D953C6FD6A8B_.wvu.Cols" localSheetId="1" hidden="1">'f2 (2)'!$M:$P</definedName>
    <definedName name="Z_23F461F3_CB09_4668_8748_D953C6FD6A8B_.wvu.Cols" localSheetId="2" hidden="1">'f2 (3)'!$M:$P</definedName>
    <definedName name="Z_23F461F3_CB09_4668_8748_D953C6FD6A8B_.wvu.Cols" localSheetId="3" hidden="1">'F2 _20190101'!$M:$P</definedName>
    <definedName name="Z_23F461F3_CB09_4668_8748_D953C6FD6A8B_.wvu.PrintTitles" localSheetId="0" hidden="1">'f2'!$19:$25</definedName>
    <definedName name="Z_23F461F3_CB09_4668_8748_D953C6FD6A8B_.wvu.PrintTitles" localSheetId="1" hidden="1">'f2 (2)'!$19:$25</definedName>
    <definedName name="Z_23F461F3_CB09_4668_8748_D953C6FD6A8B_.wvu.PrintTitles" localSheetId="2" hidden="1">'f2 (3)'!$19:$25</definedName>
    <definedName name="Z_23F461F3_CB09_4668_8748_D953C6FD6A8B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E48B7BE0_09C0_4D2C_8773_75D23533BEA9_.wvu.Cols" localSheetId="0" hidden="1">'f2'!$M:$P</definedName>
    <definedName name="Z_E48B7BE0_09C0_4D2C_8773_75D23533BEA9_.wvu.Cols" localSheetId="1" hidden="1">'f2 (2)'!$M:$P</definedName>
    <definedName name="Z_E48B7BE0_09C0_4D2C_8773_75D23533BEA9_.wvu.Cols" localSheetId="2" hidden="1">'f2 (3)'!$M:$P</definedName>
    <definedName name="Z_E48B7BE0_09C0_4D2C_8773_75D23533BEA9_.wvu.Cols" localSheetId="3" hidden="1">'F2 _20190101'!$M:$P</definedName>
    <definedName name="Z_E48B7BE0_09C0_4D2C_8773_75D23533BEA9_.wvu.PrintTitles" localSheetId="0" hidden="1">'f2'!$19:$25</definedName>
    <definedName name="Z_E48B7BE0_09C0_4D2C_8773_75D23533BEA9_.wvu.PrintTitles" localSheetId="1" hidden="1">'f2 (2)'!$19:$25</definedName>
    <definedName name="Z_E48B7BE0_09C0_4D2C_8773_75D23533BEA9_.wvu.PrintTitles" localSheetId="2" hidden="1">'f2 (3)'!$19:$25</definedName>
    <definedName name="Z_E48B7BE0_09C0_4D2C_8773_75D23533BEA9_.wvu.PrintTitles" localSheetId="3" hidden="1">'F2 _20190101'!$19:$29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45621"/>
  <customWorkbookViews>
    <customWorkbookView name="Renata - Individuali peržiūra" guid="{23F461F3-CB09-4668-8748-D953C6FD6A8B}" mergeInterval="0" personalView="1" maximized="1" xWindow="1" yWindow="1" windowWidth="1680" windowHeight="820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User - Individuali peržiūra" guid="{E48B7BE0-09C0-4D2C-8773-75D23533BEA9}" mergeInterval="0" personalView="1" maximized="1" windowWidth="1436" windowHeight="675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L209" i="4" s="1"/>
  <c r="K210" i="4"/>
  <c r="K209" i="4" s="1"/>
  <c r="J210" i="4"/>
  <c r="J209" i="4" s="1"/>
  <c r="I210" i="4"/>
  <c r="I209" i="4" s="1"/>
  <c r="I208" i="4" s="1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I93" i="2" l="1"/>
  <c r="K227" i="1"/>
  <c r="K205" i="1"/>
  <c r="K109" i="1"/>
  <c r="K93" i="1"/>
  <c r="L176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175" i="1" l="1"/>
  <c r="L311" i="3"/>
  <c r="L175" i="1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 l="1"/>
  <c r="L174" i="1"/>
  <c r="L344" i="1" s="1"/>
  <c r="K174" i="2"/>
  <c r="K344" i="2" s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<sst xmlns="http://schemas.openxmlformats.org/spreadsheetml/2006/main" count="2007" uniqueCount="758">
  <si>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</si>
  <si>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</si>
  <si>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</si>
  <si>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</si>
  <si>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</si>
  <si>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</si>
  <si>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</si>
  <si>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</si>
  <si>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</si>
  <si>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</si>
  <si>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</si>
  <si>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</si>
  <si>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</si>
  <si>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</si>
  <si>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</si>
  <si>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</si>
  <si>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</si>
  <si>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</si>
  <si>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</si>
  <si>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</si>
  <si>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</si>
  <si>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</si>
  <si>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</si>
  <si>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</si>
  <si>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</si>
  <si>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</si>
  <si>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</si>
  <si>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</si>
  <si>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</si>
  <si>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</si>
  <si>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</si>
  <si>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</si>
  <si>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</si>
  <si>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</si>
  <si>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</si>
  <si>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</si>
  <si>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</si>
  <si>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</si>
  <si>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</si>
  <si>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</si>
  <si>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</si>
  <si>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</si>
  <si>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</si>
  <si>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</si>
  <si>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</si>
  <si>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</si>
  <si>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</si>
  <si>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</si>
  <si>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</si>
  <si>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</si>
  <si>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</si>
  <si>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</si>
  <si>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</si>
  <si>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</si>
  <si>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</si>
  <si>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</si>
  <si>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</si>
  <si>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</si>
  <si>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</si>
  <si>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</si>
  <si>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</si>
  <si>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</si>
  <si>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</si>
  <si>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</si>
  <si>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</si>
  <si>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</si>
  <si>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</si>
  <si>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</si>
  <si>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</si>
  <si>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</si>
  <si>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</si>
  <si>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</si>
  <si>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</si>
  <si>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</si>
  <si>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</si>
  <si>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</si>
  <si>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</si>
  <si>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</si>
  <si>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</si>
  <si>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</si>
  <si>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</si>
  <si>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</si>
  <si>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</si>
  <si>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</si>
  <si>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</si>
  <si>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</si>
  <si>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</si>
  <si>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</si>
  <si>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</si>
  <si>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</si>
  <si>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</si>
  <si>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</si>
  <si>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</si>
  <si>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</si>
  <si>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</si>
  <si>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</si>
  <si>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</si>
  <si>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</si>
  <si>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</si>
  <si>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</si>
  <si>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</si>
  <si>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</si>
  <si>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</si>
  <si>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</si>
  <si>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</si>
  <si>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</si>
  <si>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</si>
  <si>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</si>
  <si>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</si>
  <si>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</si>
  <si>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</si>
  <si>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</si>
  <si>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</si>
  <si>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</si>
  <si>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</si>
  <si>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</si>
  <si>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</si>
  <si>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</si>
  <si>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</si>
  <si>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</si>
  <si>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</si>
  <si>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</si>
  <si>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</si>
  <si>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</si>
  <si>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</si>
  <si>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</si>
  <si>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</si>
  <si>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</si>
  <si>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</si>
  <si>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</si>
  <si>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</si>
  <si>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</si>
  <si>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</si>
  <si>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</si>
  <si>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</si>
  <si>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</si>
  <si>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</si>
  <si>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</si>
  <si>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</si>
  <si>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</si>
  <si>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</si>
  <si>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</si>
  <si>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</si>
  <si>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</si>
  <si>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</si>
  <si>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</si>
  <si>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</si>
  <si>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</si>
  <si>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</si>
  <si>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</si>
  <si>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</si>
  <si>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</si>
  <si>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</si>
  <si>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</si>
  <si>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</si>
  <si>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</si>
  <si>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</si>
  <si>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</si>
  <si>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</si>
  <si>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</si>
  <si>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</si>
  <si>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</si>
  <si>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</si>
  <si>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</si>
  <si>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</si>
  <si>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</si>
  <si>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</si>
  <si>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</si>
  <si>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</si>
  <si>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</si>
  <si>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</si>
  <si>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</si>
  <si>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</si>
  <si>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</si>
  <si>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</si>
  <si>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</si>
  <si>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</si>
  <si>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</si>
  <si>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</si>
  <si>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</si>
  <si>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</si>
  <si>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</si>
  <si>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</si>
  <si>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</si>
  <si>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</si>
  <si>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</si>
  <si>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</si>
  <si>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</si>
  <si>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</si>
  <si>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</si>
  <si>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</si>
  <si>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</si>
  <si>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</si>
  <si>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</si>
  <si>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</si>
  <si>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</si>
  <si>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</si>
  <si>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</si>
  <si>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</si>
  <si>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</si>
  <si>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</si>
  <si>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</si>
  <si>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</si>
  <si>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</si>
  <si>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</si>
  <si>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</si>
  <si>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</si>
  <si>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</si>
  <si>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</si>
  <si>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</si>
  <si>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</si>
  <si>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</si>
  <si>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</si>
  <si>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</si>
  <si>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</si>
  <si>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</si>
  <si>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</si>
  <si>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</si>
  <si>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</si>
  <si>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</si>
  <si>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</si>
  <si>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</si>
  <si>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</si>
  <si>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</si>
  <si>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</si>
  <si>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</si>
  <si>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</si>
  <si>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</si>
  <si>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</si>
  <si>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</si>
  <si>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</si>
  <si>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</si>
  <si>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</si>
  <si>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</si>
  <si>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</si>
  <si>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</si>
  <si>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</si>
  <si>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</si>
  <si>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</si>
  <si>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</si>
  <si>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</si>
  <si>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</si>
  <si>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</si>
  <si>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</si>
  <si>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</si>
  <si>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</si>
  <si>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</si>
  <si>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</si>
  <si>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</si>
  <si>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</si>
  <si>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</si>
  <si>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</si>
  <si>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</si>
  <si>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</si>
  <si>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</si>
  <si>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</si>
  <si>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</si>
  <si>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</si>
  <si>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</si>
  <si>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</si>
  <si>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</si>
  <si>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</si>
  <si>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</si>
  <si>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</si>
  <si>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</si>
  <si>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</si>
  <si>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</si>
  <si>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</si>
  <si>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</si>
  <si>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</si>
  <si>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</si>
  <si>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</si>
  <si>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</si>
  <si>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</si>
  <si>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</si>
  <si>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</si>
  <si>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</si>
  <si>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</si>
  <si>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</si>
  <si>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</si>
  <si>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</si>
  <si>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</si>
  <si>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</si>
  <si>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</si>
  <si>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</si>
  <si>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</si>
  <si>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</si>
  <si>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</si>
  <si>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</si>
  <si>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</si>
  <si>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</si>
  <si>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</si>
  <si>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</si>
  <si>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</si>
  <si>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</si>
  <si>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</si>
  <si>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</si>
  <si>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</si>
  <si>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</si>
  <si>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</si>
  <si>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</si>
  <si>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</si>
  <si>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</si>
  <si>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</si>
  <si>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</si>
  <si>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</si>
  <si>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</si>
  <si>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</si>
  <si>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</si>
  <si>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</si>
  <si>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</si>
  <si>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</si>
  <si>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</si>
  <si>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</si>
  <si>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</si>
  <si>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</si>
  <si>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</si>
  <si>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</si>
  <si>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</si>
  <si>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</si>
  <si>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</si>
  <si>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</si>
  <si>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</si>
  <si>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</si>
  <si>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</si>
  <si>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</si>
  <si>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</si>
  <si>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</si>
  <si>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</si>
  <si>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</si>
  <si>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</si>
  <si>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</si>
  <si>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</si>
  <si>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</si>
  <si>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</si>
  <si>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</si>
  <si>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</si>
  <si>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</si>
  <si>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</si>
  <si>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</si>
  <si>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</si>
  <si>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</si>
  <si>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</si>
  <si>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</si>
  <si>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</si>
  <si>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</si>
  <si>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</si>
  <si>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</si>
  <si>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</si>
  <si>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</si>
  <si>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</si>
  <si>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</si>
  <si>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</si>
  <si>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</si>
  <si>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</si>
  <si>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</si>
  <si>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</si>
  <si>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</si>
  <si>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</si>
  <si>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</si>
  <si>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</si>
  <si>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</si>
  <si>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</si>
  <si>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</si>
  <si>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</si>
  <si>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</si>
  <si>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</si>
  <si>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</si>
  <si>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</si>
  <si>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</si>
  <si>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</si>
  <si>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</si>
  <si>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</si>
  <si>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</si>
  <si>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</si>
  <si>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</si>
  <si>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</si>
  <si>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</si>
  <si>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</si>
  <si>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</si>
  <si>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</si>
  <si>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</si>
  <si>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</si>
  <si>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</si>
  <si>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</si>
  <si>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</si>
  <si>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</si>
  <si>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</si>
  <si>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</si>
  <si>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</si>
  <si>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</si>
  <si>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</si>
  <si>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</si>
  <si>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</si>
  <si>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</si>
  <si>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</si>
  <si>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</si>
  <si>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</si>
  <si>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</si>
  <si>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</si>
  <si>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</si>
  <si>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</si>
  <si>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</si>
  <si>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</si>
  <si>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</si>
  <si>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</si>
  <si>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</si>
  <si>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</si>
  <si>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</si>
  <si>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</si>
  <si>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</si>
  <si>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</si>
  <si>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</si>
  <si>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</si>
  <si>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</si>
  <si>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</si>
  <si>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</si>
  <si>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</si>
  <si>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</si>
  <si>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</si>
  <si>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</si>
  <si>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</si>
  <si>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</si>
  <si>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</si>
  <si>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</si>
  <si>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</si>
  <si>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</si>
  <si>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</si>
  <si>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</si>
  <si>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</si>
  <si>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</si>
  <si>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</si>
  <si>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</si>
  <si>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</si>
  <si>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</si>
  <si>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</si>
  <si>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</si>
  <si>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</si>
  <si>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</si>
  <si>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</si>
  <si>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</si>
  <si>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</si>
  <si>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</si>
  <si>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</si>
  <si>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</si>
  <si>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</si>
  <si>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</si>
  <si>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</si>
  <si>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</si>
  <si>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</si>
  <si>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</si>
  <si>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</si>
  <si>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</si>
  <si>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</si>
  <si>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</si>
  <si>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</si>
  <si>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</si>
  <si>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</si>
  <si>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</si>
  <si>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</si>
  <si>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</si>
  <si>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</si>
  <si>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</si>
  <si>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</si>
  <si>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</si>
  <si>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</si>
  <si>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</si>
  <si>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</si>
  <si>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</si>
  <si>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</si>
  <si>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</si>
  <si>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</si>
  <si>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</si>
  <si>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</si>
  <si>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</si>
  <si>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</si>
  <si>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</si>
  <si>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</si>
  <si>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</si>
  <si>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</si>
  <si>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</si>
  <si>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</si>
  <si>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</si>
  <si>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</si>
  <si>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</si>
  <si>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</si>
  <si>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</si>
  <si>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</si>
  <si>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</si>
  <si>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</si>
  <si>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</si>
  <si>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</si>
  <si>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</si>
  <si>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</si>
  <si>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</si>
  <si>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</si>
  <si>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</si>
  <si>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</si>
  <si>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</si>
  <si>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</si>
  <si>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</si>
  <si>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</si>
  <si>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</si>
  <si>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</si>
  <si>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</si>
  <si>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</si>
  <si>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</si>
  <si>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</si>
  <si>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</si>
  <si>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</si>
  <si>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</si>
  <si>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</si>
  <si>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</si>
  <si>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</si>
  <si>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</si>
  <si>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</si>
  <si>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</si>
  <si>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</si>
  <si>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</si>
  <si>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</si>
  <si>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</si>
  <si>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</si>
  <si>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</si>
  <si>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</si>
  <si>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</si>
  <si>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</si>
  <si>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</si>
  <si>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</si>
  <si>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</si>
  <si>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</si>
  <si>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</si>
  <si>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</si>
  <si>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</si>
  <si>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</si>
  <si>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</si>
  <si>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</si>
  <si>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</si>
  <si>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</si>
  <si>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</si>
  <si>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</si>
  <si>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</si>
  <si>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</si>
  <si>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</si>
  <si>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</si>
  <si>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</si>
  <si>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</si>
  <si>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</si>
  <si>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</si>
  <si>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</si>
  <si>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</si>
  <si>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</si>
  <si>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</si>
  <si>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</si>
  <si>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</si>
  <si>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</si>
  <si>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</si>
  <si>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</si>
  <si>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</si>
  <si>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</si>
  <si>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</si>
  <si>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</si>
  <si>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</si>
  <si>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</si>
  <si>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</si>
  <si>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</si>
  <si>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</si>
  <si>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</si>
  <si>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</si>
  <si>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</si>
  <si>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</si>
  <si>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</si>
  <si>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</si>
  <si>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</si>
  <si>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</si>
  <si>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</si>
  <si>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</si>
  <si>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</si>
  <si>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</si>
  <si>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</si>
  <si>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</si>
  <si>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</si>
  <si>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</si>
  <si>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</si>
  <si>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</si>
  <si>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</si>
  <si>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</si>
  <si>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</si>
  <si>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</si>
  <si>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</si>
  <si>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</si>
  <si>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</si>
  <si>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</si>
  <si>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</si>
  <si>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</si>
  <si>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</si>
  <si>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</si>
  <si>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</si>
  <si>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</si>
  <si>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</si>
  <si>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</si>
  <si>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</si>
  <si>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</si>
  <si>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</si>
  <si>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</si>
  <si>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</si>
  <si>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</si>
  <si>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</si>
  <si>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</si>
  <si>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</si>
  <si>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</si>
  <si>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</si>
  <si>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</si>
  <si>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</si>
  <si>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</si>
  <si>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</si>
  <si>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</si>
  <si>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</si>
  <si>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</si>
  <si>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</si>
  <si>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</si>
  <si>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</si>
  <si>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</si>
  <si>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</si>
  <si>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</si>
  <si>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</si>
  <si>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</si>
  <si>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</si>
  <si>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</si>
  <si>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</si>
  <si>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</si>
  <si>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</si>
  <si>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</si>
  <si>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</si>
  <si>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</si>
  <si>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</si>
  <si>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</si>
  <si>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</si>
  <si>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</si>
  <si>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</si>
  <si>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</si>
  <si>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</si>
  <si>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</si>
  <si>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</si>
  <si>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</si>
  <si>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</si>
  <si>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</si>
  <si>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</si>
  <si>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</si>
  <si>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</si>
  <si>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</si>
  <si>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</si>
  <si>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</si>
  <si>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</si>
  <si>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</si>
  <si>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</si>
  <si>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</si>
  <si>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</si>
  <si>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</si>
  <si>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</si>
  <si>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</si>
  <si>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</si>
  <si>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</si>
  <si>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</si>
  <si>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</si>
  <si>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</si>
  <si>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</si>
  <si>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</si>
  <si>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</si>
  <si>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</si>
  <si>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</si>
  <si>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</si>
  <si>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</si>
  <si>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</si>
  <si>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</si>
  <si>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</si>
  <si>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</si>
  <si>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</si>
  <si>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</si>
  <si>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</si>
  <si>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</si>
  <si>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</si>
  <si>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</si>
  <si>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</si>
  <si>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</si>
  <si>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</si>
  <si>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</si>
  <si>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</si>
  <si>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</si>
  <si>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</si>
  <si>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</si>
  <si>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</si>
  <si>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</si>
  <si>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</si>
  <si>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</si>
  <si>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</si>
  <si>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</si>
  <si>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</si>
  <si>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</si>
  <si>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</si>
  <si>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</si>
  <si>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</si>
  <si>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</si>
  <si>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</si>
  <si>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</si>
  <si>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</si>
  <si>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</si>
  <si>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</si>
  <si>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</si>
  <si>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</si>
  <si>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</si>
  <si>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</si>
  <si>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</si>
  <si>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</si>
  <si>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</si>
  <si>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</si>
  <si>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</si>
  <si>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</si>
  <si>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</si>
  <si>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</si>
  <si>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</si>
  <si>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</si>
  <si>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</si>
  <si>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</si>
  <si>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</si>
  <si>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</si>
  <si>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</si>
  <si>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</si>
  <si>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</si>
  <si>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</si>
  <si>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</si>
  <si>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</si>
  <si>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</si>
  <si>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</si>
  <si>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</si>
  <si>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</si>
  <si>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</si>
  <si>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</si>
  <si>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</si>
  <si>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</si>
  <si>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</si>
  <si>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</si>
  <si>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</si>
  <si>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</si>
  <si>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</si>
  <si>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</si>
  <si>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</si>
  <si>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</si>
  <si>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</si>
  <si>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</si>
  <si>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ELEKTRĖNŲ SAV VIEVIO GIMNAZIJA</t>
  </si>
  <si>
    <t>KETVIRTINĖ</t>
  </si>
  <si>
    <t>Vyr buhalterė</t>
  </si>
  <si>
    <t>Janė Dambrauskienė</t>
  </si>
  <si>
    <t>SUVESTINĖ</t>
  </si>
  <si>
    <t>2021_ M. RUGSĖJO 30_ D.</t>
  </si>
  <si>
    <t>2021-10-04 Nr. AS-115</t>
  </si>
  <si>
    <t>Direktorius</t>
  </si>
  <si>
    <t>Gintaras Dobilaitis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</si>
</sst>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3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6" Type="http://schemas.openxmlformats.org/officeDocument/2006/relationships/revisionLog" Target="revisionLog1.xml"/><Relationship Id="rId135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749E7B5-F004-490B-AD32-9407CC62B223}" diskRevisions="1" revisionId="5910" version="16">
  <header guid="{7D1413C9-868E-41EA-80D4-15B10B06C892}" dateTime="2021-10-01T09:03:23" maxSheetId="6" userName="User" r:id="rId135" minRId="5865" maxRId="5866">
    <sheetIdMap count="5">
      <sheetId val="1"/>
      <sheetId val="2"/>
      <sheetId val="3"/>
      <sheetId val="4"/>
      <sheetId val="5"/>
    </sheetIdMap>
  </header>
  <header guid="{2749E7B5-F004-490B-AD32-9407CC62B223}" dateTime="2021-10-01T10:04:32" maxSheetId="6" userName="User" r:id="rId136" minRId="5875" maxRId="591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5" sId="4" numFmtId="4">
    <oc r="K35">
      <v>862789</v>
    </oc>
    <nc r="K35">
      <v>1092826.49</v>
    </nc>
  </rcc>
  <rcc rId="5876" sId="4" numFmtId="4">
    <oc r="L35">
      <v>862789</v>
    </oc>
    <nc r="L35">
      <v>1092826.49</v>
    </nc>
  </rcc>
  <rcc rId="5877" sId="4" numFmtId="4">
    <oc r="J41">
      <v>15758.4</v>
    </oc>
    <nc r="J41">
      <v>17888.36</v>
    </nc>
  </rcc>
  <rcc rId="5878" sId="4" numFmtId="4">
    <oc r="K41">
      <v>13655.45</v>
    </oc>
    <nc r="K41">
      <v>16551.59</v>
    </nc>
  </rcc>
  <rcc rId="5879" sId="4" numFmtId="4">
    <oc r="L41">
      <v>13655.45</v>
    </oc>
    <nc r="L41">
      <v>16551.59</v>
    </nc>
  </rcc>
  <rcc rId="5880" sId="4" numFmtId="4">
    <oc r="J46">
      <v>15000</v>
    </oc>
    <nc r="J46">
      <v>22000</v>
    </nc>
  </rcc>
  <rcc rId="5881" sId="4" numFmtId="4">
    <oc r="K46">
      <v>2678.76</v>
    </oc>
    <nc r="K46">
      <v>6046.76</v>
    </nc>
  </rcc>
  <rcc rId="5882" sId="4" numFmtId="4">
    <oc r="L46">
      <v>2678.76</v>
    </oc>
    <nc r="L46">
      <v>6046.76</v>
    </nc>
  </rcc>
  <rcc rId="5883" sId="4" numFmtId="4">
    <oc r="J47">
      <v>350</v>
    </oc>
    <nc r="J47">
      <v>650</v>
    </nc>
  </rcc>
  <rcc rId="5884" sId="4" numFmtId="4">
    <oc r="K47">
      <v>21.9</v>
    </oc>
    <nc r="K47">
      <v>255.5</v>
    </nc>
  </rcc>
  <rcc rId="5885" sId="4" numFmtId="4">
    <oc r="L47">
      <v>21.9</v>
    </oc>
    <nc r="L47">
      <v>255.5</v>
    </nc>
  </rcc>
  <rcc rId="5886" sId="4" numFmtId="4">
    <oc r="J48">
      <v>2380</v>
    </oc>
    <nc r="J48">
      <v>3060</v>
    </nc>
  </rcc>
  <rcc rId="5887" sId="4" numFmtId="4">
    <oc r="K48">
      <v>1498.64</v>
    </oc>
    <nc r="K48">
      <v>2318.5100000000002</v>
    </nc>
  </rcc>
  <rcc rId="5888" sId="4" numFmtId="4">
    <oc r="L48">
      <v>1498.64</v>
    </oc>
    <nc r="L48">
      <v>2318.5100000000002</v>
    </nc>
  </rcc>
  <rcc rId="5889" sId="4" numFmtId="4">
    <oc r="J49">
      <v>8220</v>
    </oc>
    <nc r="J49">
      <v>11340</v>
    </nc>
  </rcc>
  <rcc rId="5890" sId="4" numFmtId="4">
    <oc r="K49">
      <v>2888.18</v>
    </oc>
    <nc r="K49">
      <v>4498.08</v>
    </nc>
  </rcc>
  <rcc rId="5891" sId="4" numFmtId="4">
    <oc r="L49">
      <v>2888.18</v>
    </oc>
    <nc r="L49">
      <v>4498.08</v>
    </nc>
  </rcc>
  <rcc rId="5892" sId="4" numFmtId="4">
    <oc r="J54">
      <v>6100</v>
    </oc>
    <nc r="J54">
      <v>8700</v>
    </nc>
  </rcc>
  <rcc rId="5893" sId="4" numFmtId="4">
    <oc r="K54">
      <v>1082.42</v>
    </oc>
    <nc r="K54">
      <v>2604.6</v>
    </nc>
  </rcc>
  <rcc rId="5894" sId="4" numFmtId="4">
    <oc r="J55">
      <v>2050</v>
    </oc>
    <nc r="J55">
      <v>2550</v>
    </nc>
  </rcc>
  <rcc rId="5895" sId="4" numFmtId="4">
    <oc r="J57">
      <v>54500</v>
    </oc>
    <nc r="J57">
      <v>61500</v>
    </nc>
  </rcc>
  <rcc rId="5896" sId="4" numFmtId="4">
    <oc r="K57">
      <v>38441.93</v>
    </oc>
    <nc r="K57">
      <v>41635.18</v>
    </nc>
  </rcc>
  <rcc rId="5897" sId="4" numFmtId="4">
    <oc r="L57">
      <v>38441.93</v>
    </oc>
    <nc r="L57">
      <v>41635.18</v>
    </nc>
  </rcc>
  <rcc rId="5898" sId="4" numFmtId="4">
    <oc r="J58">
      <v>18900</v>
    </oc>
    <nc r="J58">
      <v>23200</v>
    </nc>
  </rcc>
  <rcc rId="5899" sId="4" numFmtId="4">
    <oc r="K58">
      <v>5428.29</v>
    </oc>
    <nc r="K58">
      <v>14817</v>
    </nc>
  </rcc>
  <rcc rId="5900" sId="4" numFmtId="4">
    <oc r="L58">
      <v>5428.29</v>
    </oc>
    <nc r="L58">
      <v>14817</v>
    </nc>
  </rcc>
  <rcc rId="5901" sId="4" numFmtId="4">
    <oc r="J60">
      <v>27280</v>
    </oc>
    <nc r="J60">
      <v>39080</v>
    </nc>
  </rcc>
  <rcc rId="5902" sId="4" numFmtId="4">
    <oc r="K60">
      <v>18871.25</v>
    </oc>
    <nc r="K60">
      <v>27900.47</v>
    </nc>
  </rcc>
  <rcc rId="5903" sId="4" numFmtId="4">
    <oc r="L60">
      <v>18871.25</v>
    </oc>
    <nc r="L60">
      <v>27900.47</v>
    </nc>
  </rcc>
  <rcc rId="5904" sId="4" numFmtId="4">
    <oc r="I148">
      <v>10910</v>
    </oc>
    <nc r="I148">
      <v>22210</v>
    </nc>
  </rcc>
  <rcc rId="5905" sId="4" numFmtId="4">
    <oc r="J148">
      <v>3500</v>
    </oc>
    <nc r="J148">
      <v>16900</v>
    </nc>
  </rcc>
  <rcc rId="5906" sId="4">
    <oc r="G362" t="inlineStr">
      <is>
        <t>L.e.p. direktorius</t>
      </is>
    </oc>
    <nc r="G362" t="inlineStr">
      <is>
        <t>Direktorius</t>
      </is>
    </nc>
  </rcc>
  <rcc rId="5907" sId="4">
    <oc r="K362" t="inlineStr">
      <is>
        <t>Giedrius Miliūnas</t>
      </is>
    </oc>
    <nc r="K362" t="inlineStr">
      <is>
        <t>Gintaras Dobilaitis</t>
      </is>
    </nc>
  </rcc>
  <rcc rId="5908" sId="4" numFmtId="4">
    <oc r="K148">
      <v>1842.19</v>
    </oc>
    <nc r="K148">
      <v>14762.45</v>
    </nc>
  </rcc>
  <rcc rId="5909" sId="4" numFmtId="4">
    <oc r="L148">
      <v>1842.19</v>
    </oc>
    <nc r="L148">
      <v>14762.45</v>
    </nc>
  </rcc>
  <rcc rId="5910" sId="4" numFmtId="4">
    <oc r="L54">
      <v>1082.42</v>
    </oc>
    <nc r="L54">
      <v>2604.6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5" sId="4">
    <oc r="G15" t="inlineStr">
      <is>
        <t>2021-10-04Nr. AS-</t>
      </is>
    </oc>
    <nc r="G15" t="inlineStr">
      <is>
        <t>2021-10-04 Nr. AS-115</t>
      </is>
    </nc>
  </rcc>
  <rcc rId="5866" sId="4" numFmtId="4">
    <oc r="J35">
      <v>1014256.44</v>
    </oc>
    <nc r="J35">
      <v>1154056.44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02" t="s">
        <v>176</v>
      </c>
      <c r="K1" s="403"/>
      <c r="L1" s="40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03"/>
      <c r="K2" s="403"/>
      <c r="L2" s="40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03"/>
      <c r="K3" s="403"/>
      <c r="L3" s="40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03"/>
      <c r="K4" s="403"/>
      <c r="L4" s="40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03"/>
      <c r="K5" s="403"/>
      <c r="L5" s="40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9"/>
      <c r="H6" s="420"/>
      <c r="I6" s="420"/>
      <c r="J6" s="420"/>
      <c r="K6" s="42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04" t="s">
        <v>173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25" t="s">
        <v>161</v>
      </c>
      <c r="H8" s="425"/>
      <c r="I8" s="425"/>
      <c r="J8" s="425"/>
      <c r="K8" s="42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23" t="s">
        <v>163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24" t="s">
        <v>164</v>
      </c>
      <c r="H10" s="424"/>
      <c r="I10" s="424"/>
      <c r="J10" s="424"/>
      <c r="K10" s="42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26" t="s">
        <v>162</v>
      </c>
      <c r="H11" s="426"/>
      <c r="I11" s="426"/>
      <c r="J11" s="426"/>
      <c r="K11" s="4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23" t="s">
        <v>5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24" t="s">
        <v>165</v>
      </c>
      <c r="H15" s="424"/>
      <c r="I15" s="424"/>
      <c r="J15" s="424"/>
      <c r="K15" s="42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17" t="s">
        <v>166</v>
      </c>
      <c r="H16" s="417"/>
      <c r="I16" s="417"/>
      <c r="J16" s="417"/>
      <c r="K16" s="41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21"/>
      <c r="H17" s="422"/>
      <c r="I17" s="422"/>
      <c r="J17" s="422"/>
      <c r="K17" s="42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0"/>
      <c r="D22" s="401"/>
      <c r="E22" s="401"/>
      <c r="F22" s="401"/>
      <c r="G22" s="401"/>
      <c r="H22" s="401"/>
      <c r="I22" s="40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8" t="s">
        <v>7</v>
      </c>
      <c r="H25" s="41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06" t="s">
        <v>2</v>
      </c>
      <c r="B27" s="407"/>
      <c r="C27" s="408"/>
      <c r="D27" s="408"/>
      <c r="E27" s="408"/>
      <c r="F27" s="408"/>
      <c r="G27" s="411" t="s">
        <v>3</v>
      </c>
      <c r="H27" s="413" t="s">
        <v>143</v>
      </c>
      <c r="I27" s="415" t="s">
        <v>147</v>
      </c>
      <c r="J27" s="416"/>
      <c r="K27" s="398" t="s">
        <v>144</v>
      </c>
      <c r="L27" s="39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9"/>
      <c r="B28" s="410"/>
      <c r="C28" s="410"/>
      <c r="D28" s="410"/>
      <c r="E28" s="410"/>
      <c r="F28" s="410"/>
      <c r="G28" s="412"/>
      <c r="H28" s="414"/>
      <c r="I28" s="182" t="s">
        <v>142</v>
      </c>
      <c r="J28" s="183" t="s">
        <v>141</v>
      </c>
      <c r="K28" s="399"/>
      <c r="L28" s="39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0" t="s">
        <v>139</v>
      </c>
      <c r="B29" s="391"/>
      <c r="C29" s="391"/>
      <c r="D29" s="391"/>
      <c r="E29" s="391"/>
      <c r="F29" s="39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82">
        <v>1</v>
      </c>
      <c r="B54" s="383"/>
      <c r="C54" s="383"/>
      <c r="D54" s="383"/>
      <c r="E54" s="383"/>
      <c r="F54" s="38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3">
        <v>1</v>
      </c>
      <c r="B90" s="394"/>
      <c r="C90" s="394"/>
      <c r="D90" s="394"/>
      <c r="E90" s="394"/>
      <c r="F90" s="39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85">
        <v>1</v>
      </c>
      <c r="B131" s="383"/>
      <c r="C131" s="383"/>
      <c r="D131" s="383"/>
      <c r="E131" s="383"/>
      <c r="F131" s="38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82">
        <v>1</v>
      </c>
      <c r="B171" s="383"/>
      <c r="C171" s="383"/>
      <c r="D171" s="383"/>
      <c r="E171" s="383"/>
      <c r="F171" s="38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85">
        <v>1</v>
      </c>
      <c r="B208" s="383"/>
      <c r="C208" s="383"/>
      <c r="D208" s="383"/>
      <c r="E208" s="383"/>
      <c r="F208" s="38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85">
        <v>1</v>
      </c>
      <c r="B247" s="383"/>
      <c r="C247" s="383"/>
      <c r="D247" s="383"/>
      <c r="E247" s="383"/>
      <c r="F247" s="38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85">
        <v>1</v>
      </c>
      <c r="B288" s="383"/>
      <c r="C288" s="383"/>
      <c r="D288" s="383"/>
      <c r="E288" s="383"/>
      <c r="F288" s="38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85">
        <v>1</v>
      </c>
      <c r="B330" s="383"/>
      <c r="C330" s="383"/>
      <c r="D330" s="383"/>
      <c r="E330" s="383"/>
      <c r="F330" s="38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86" t="s">
        <v>133</v>
      </c>
      <c r="L348" s="38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87" t="s">
        <v>175</v>
      </c>
      <c r="E351" s="388"/>
      <c r="F351" s="388"/>
      <c r="G351" s="388"/>
      <c r="H351" s="241"/>
      <c r="I351" s="186" t="s">
        <v>132</v>
      </c>
      <c r="J351" s="5"/>
      <c r="K351" s="386" t="s">
        <v>133</v>
      </c>
      <c r="L351" s="38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3F461F3-CB09-4668-8748-D953C6FD6A8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E48B7BE0-09C0-4D2C-8773-75D23533BEA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02" t="s">
        <v>176</v>
      </c>
      <c r="K1" s="403"/>
      <c r="L1" s="40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03"/>
      <c r="K2" s="403"/>
      <c r="L2" s="40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03"/>
      <c r="K3" s="403"/>
      <c r="L3" s="40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03"/>
      <c r="K4" s="403"/>
      <c r="L4" s="40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03"/>
      <c r="K5" s="403"/>
      <c r="L5" s="40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9"/>
      <c r="H6" s="420"/>
      <c r="I6" s="420"/>
      <c r="J6" s="420"/>
      <c r="K6" s="42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04" t="s">
        <v>173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25" t="s">
        <v>161</v>
      </c>
      <c r="H8" s="425"/>
      <c r="I8" s="425"/>
      <c r="J8" s="425"/>
      <c r="K8" s="42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23" t="s">
        <v>163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24" t="s">
        <v>164</v>
      </c>
      <c r="H10" s="424"/>
      <c r="I10" s="424"/>
      <c r="J10" s="424"/>
      <c r="K10" s="42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26" t="s">
        <v>162</v>
      </c>
      <c r="H11" s="426"/>
      <c r="I11" s="426"/>
      <c r="J11" s="426"/>
      <c r="K11" s="4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23" t="s">
        <v>5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24" t="s">
        <v>165</v>
      </c>
      <c r="H15" s="424"/>
      <c r="I15" s="424"/>
      <c r="J15" s="424"/>
      <c r="K15" s="42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17" t="s">
        <v>166</v>
      </c>
      <c r="H16" s="417"/>
      <c r="I16" s="417"/>
      <c r="J16" s="417"/>
      <c r="K16" s="41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21"/>
      <c r="H17" s="422"/>
      <c r="I17" s="422"/>
      <c r="J17" s="422"/>
      <c r="K17" s="42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7"/>
      <c r="D19" s="428"/>
      <c r="E19" s="428"/>
      <c r="F19" s="428"/>
      <c r="G19" s="428"/>
      <c r="H19" s="428"/>
      <c r="I19" s="428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0" t="s">
        <v>179</v>
      </c>
      <c r="D20" s="401"/>
      <c r="E20" s="401"/>
      <c r="F20" s="401"/>
      <c r="G20" s="401"/>
      <c r="H20" s="401"/>
      <c r="I20" s="401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0" t="s">
        <v>180</v>
      </c>
      <c r="D21" s="401"/>
      <c r="E21" s="401"/>
      <c r="F21" s="401"/>
      <c r="G21" s="401"/>
      <c r="H21" s="401"/>
      <c r="I21" s="401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0" t="s">
        <v>178</v>
      </c>
      <c r="D22" s="401"/>
      <c r="E22" s="401"/>
      <c r="F22" s="401"/>
      <c r="G22" s="401"/>
      <c r="H22" s="401"/>
      <c r="I22" s="40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8" t="s">
        <v>7</v>
      </c>
      <c r="H25" s="41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06" t="s">
        <v>2</v>
      </c>
      <c r="B27" s="407"/>
      <c r="C27" s="408"/>
      <c r="D27" s="408"/>
      <c r="E27" s="408"/>
      <c r="F27" s="408"/>
      <c r="G27" s="411" t="s">
        <v>3</v>
      </c>
      <c r="H27" s="413" t="s">
        <v>143</v>
      </c>
      <c r="I27" s="415" t="s">
        <v>147</v>
      </c>
      <c r="J27" s="416"/>
      <c r="K27" s="398" t="s">
        <v>144</v>
      </c>
      <c r="L27" s="39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9"/>
      <c r="B28" s="410"/>
      <c r="C28" s="410"/>
      <c r="D28" s="410"/>
      <c r="E28" s="410"/>
      <c r="F28" s="410"/>
      <c r="G28" s="412"/>
      <c r="H28" s="414"/>
      <c r="I28" s="182" t="s">
        <v>142</v>
      </c>
      <c r="J28" s="183" t="s">
        <v>141</v>
      </c>
      <c r="K28" s="399"/>
      <c r="L28" s="39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0" t="s">
        <v>139</v>
      </c>
      <c r="B29" s="391"/>
      <c r="C29" s="391"/>
      <c r="D29" s="391"/>
      <c r="E29" s="391"/>
      <c r="F29" s="39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82">
        <v>1</v>
      </c>
      <c r="B54" s="383"/>
      <c r="C54" s="383"/>
      <c r="D54" s="383"/>
      <c r="E54" s="383"/>
      <c r="F54" s="38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3">
        <v>1</v>
      </c>
      <c r="B90" s="394"/>
      <c r="C90" s="394"/>
      <c r="D90" s="394"/>
      <c r="E90" s="394"/>
      <c r="F90" s="39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85">
        <v>1</v>
      </c>
      <c r="B131" s="383"/>
      <c r="C131" s="383"/>
      <c r="D131" s="383"/>
      <c r="E131" s="383"/>
      <c r="F131" s="38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82">
        <v>1</v>
      </c>
      <c r="B171" s="383"/>
      <c r="C171" s="383"/>
      <c r="D171" s="383"/>
      <c r="E171" s="383"/>
      <c r="F171" s="38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85">
        <v>1</v>
      </c>
      <c r="B208" s="383"/>
      <c r="C208" s="383"/>
      <c r="D208" s="383"/>
      <c r="E208" s="383"/>
      <c r="F208" s="38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85">
        <v>1</v>
      </c>
      <c r="B247" s="383"/>
      <c r="C247" s="383"/>
      <c r="D247" s="383"/>
      <c r="E247" s="383"/>
      <c r="F247" s="38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85">
        <v>1</v>
      </c>
      <c r="B288" s="383"/>
      <c r="C288" s="383"/>
      <c r="D288" s="383"/>
      <c r="E288" s="383"/>
      <c r="F288" s="38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85">
        <v>1</v>
      </c>
      <c r="B330" s="383"/>
      <c r="C330" s="383"/>
      <c r="D330" s="383"/>
      <c r="E330" s="383"/>
      <c r="F330" s="38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86" t="s">
        <v>133</v>
      </c>
      <c r="L348" s="38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87" t="s">
        <v>175</v>
      </c>
      <c r="E351" s="388"/>
      <c r="F351" s="388"/>
      <c r="G351" s="388"/>
      <c r="H351" s="241"/>
      <c r="I351" s="186" t="s">
        <v>132</v>
      </c>
      <c r="J351" s="5"/>
      <c r="K351" s="386" t="s">
        <v>133</v>
      </c>
      <c r="L351" s="38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3F461F3-CB09-4668-8748-D953C6FD6A8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E48B7BE0-09C0-4D2C-8773-75D23533BEA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19"/>
      <c r="H6" s="420"/>
      <c r="I6" s="420"/>
      <c r="J6" s="420"/>
      <c r="K6" s="42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04" t="s">
        <v>173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25" t="s">
        <v>161</v>
      </c>
      <c r="H8" s="425"/>
      <c r="I8" s="425"/>
      <c r="J8" s="425"/>
      <c r="K8" s="42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23" t="s">
        <v>163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24" t="s">
        <v>164</v>
      </c>
      <c r="H10" s="424"/>
      <c r="I10" s="424"/>
      <c r="J10" s="424"/>
      <c r="K10" s="42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26" t="s">
        <v>162</v>
      </c>
      <c r="H11" s="426"/>
      <c r="I11" s="426"/>
      <c r="J11" s="426"/>
      <c r="K11" s="4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23" t="s">
        <v>5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24" t="s">
        <v>165</v>
      </c>
      <c r="H15" s="424"/>
      <c r="I15" s="424"/>
      <c r="J15" s="424"/>
      <c r="K15" s="424"/>
      <c r="M15" s="3"/>
      <c r="N15" s="3"/>
      <c r="O15" s="3"/>
      <c r="P15" s="3"/>
    </row>
    <row r="16" spans="1:36" ht="11.25" customHeight="1">
      <c r="G16" s="417" t="s">
        <v>166</v>
      </c>
      <c r="H16" s="417"/>
      <c r="I16" s="417"/>
      <c r="J16" s="417"/>
      <c r="K16" s="417"/>
      <c r="M16" s="3"/>
      <c r="N16" s="3"/>
      <c r="O16" s="3"/>
      <c r="P16" s="3"/>
    </row>
    <row r="17" spans="1:17">
      <c r="A17" s="5"/>
      <c r="B17" s="169"/>
      <c r="C17" s="169"/>
      <c r="D17" s="169"/>
      <c r="E17" s="401"/>
      <c r="F17" s="401"/>
      <c r="G17" s="401"/>
      <c r="H17" s="401"/>
      <c r="I17" s="401"/>
      <c r="J17" s="401"/>
      <c r="K17" s="401"/>
      <c r="L17" s="169"/>
      <c r="M17" s="3"/>
      <c r="N17" s="3"/>
      <c r="O17" s="3"/>
      <c r="P17" s="3"/>
    </row>
    <row r="18" spans="1:17" ht="12" customHeight="1">
      <c r="A18" s="389" t="s">
        <v>177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7"/>
      <c r="D22" s="429"/>
      <c r="E22" s="429"/>
      <c r="F22" s="429"/>
      <c r="G22" s="429"/>
      <c r="H22" s="429"/>
      <c r="I22" s="429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18" t="s">
        <v>7</v>
      </c>
      <c r="H25" s="418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06" t="s">
        <v>2</v>
      </c>
      <c r="B27" s="407"/>
      <c r="C27" s="408"/>
      <c r="D27" s="408"/>
      <c r="E27" s="408"/>
      <c r="F27" s="408"/>
      <c r="G27" s="411" t="s">
        <v>3</v>
      </c>
      <c r="H27" s="413" t="s">
        <v>143</v>
      </c>
      <c r="I27" s="415" t="s">
        <v>147</v>
      </c>
      <c r="J27" s="416"/>
      <c r="K27" s="398" t="s">
        <v>144</v>
      </c>
      <c r="L27" s="396" t="s">
        <v>168</v>
      </c>
      <c r="M27" s="105"/>
      <c r="N27" s="3"/>
      <c r="O27" s="3"/>
      <c r="P27" s="3"/>
    </row>
    <row r="28" spans="1:17" ht="46.5" customHeight="1">
      <c r="A28" s="409"/>
      <c r="B28" s="410"/>
      <c r="C28" s="410"/>
      <c r="D28" s="410"/>
      <c r="E28" s="410"/>
      <c r="F28" s="410"/>
      <c r="G28" s="412"/>
      <c r="H28" s="414"/>
      <c r="I28" s="182" t="s">
        <v>142</v>
      </c>
      <c r="J28" s="183" t="s">
        <v>141</v>
      </c>
      <c r="K28" s="399"/>
      <c r="L28" s="397"/>
      <c r="M28" s="3"/>
      <c r="N28" s="3"/>
      <c r="O28" s="3"/>
      <c r="P28" s="3"/>
      <c r="Q28" s="3"/>
    </row>
    <row r="29" spans="1:17" ht="11.25" customHeight="1">
      <c r="A29" s="390" t="s">
        <v>139</v>
      </c>
      <c r="B29" s="391"/>
      <c r="C29" s="391"/>
      <c r="D29" s="391"/>
      <c r="E29" s="391"/>
      <c r="F29" s="39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82">
        <v>1</v>
      </c>
      <c r="B53" s="383"/>
      <c r="C53" s="383"/>
      <c r="D53" s="383"/>
      <c r="E53" s="383"/>
      <c r="F53" s="38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3">
        <v>1</v>
      </c>
      <c r="B90" s="394"/>
      <c r="C90" s="394"/>
      <c r="D90" s="394"/>
      <c r="E90" s="394"/>
      <c r="F90" s="39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85">
        <v>1</v>
      </c>
      <c r="B135" s="383"/>
      <c r="C135" s="383"/>
      <c r="D135" s="383"/>
      <c r="E135" s="383"/>
      <c r="F135" s="384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82">
        <v>1</v>
      </c>
      <c r="B179" s="383"/>
      <c r="C179" s="383"/>
      <c r="D179" s="383"/>
      <c r="E179" s="383"/>
      <c r="F179" s="384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85">
        <v>1</v>
      </c>
      <c r="B217" s="383"/>
      <c r="C217" s="383"/>
      <c r="D217" s="383"/>
      <c r="E217" s="383"/>
      <c r="F217" s="384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85">
        <v>1</v>
      </c>
      <c r="B264" s="383"/>
      <c r="C264" s="383"/>
      <c r="D264" s="383"/>
      <c r="E264" s="383"/>
      <c r="F264" s="384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85">
        <v>1</v>
      </c>
      <c r="B310" s="383"/>
      <c r="C310" s="383"/>
      <c r="D310" s="383"/>
      <c r="E310" s="383"/>
      <c r="F310" s="384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85">
        <v>1</v>
      </c>
      <c r="B363" s="383"/>
      <c r="C363" s="383"/>
      <c r="D363" s="383"/>
      <c r="E363" s="383"/>
      <c r="F363" s="384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86" t="s">
        <v>133</v>
      </c>
      <c r="L385" s="386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87" t="s">
        <v>175</v>
      </c>
      <c r="E388" s="388"/>
      <c r="F388" s="388"/>
      <c r="G388" s="388"/>
      <c r="H388" s="241"/>
      <c r="I388" s="186" t="s">
        <v>132</v>
      </c>
      <c r="J388" s="5"/>
      <c r="K388" s="386" t="s">
        <v>133</v>
      </c>
      <c r="L388" s="386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23F461F3-CB09-4668-8748-D953C6FD6A8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E48B7BE0-09C0-4D2C-8773-75D23533BEA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topLeftCell="A4" zoomScaleNormal="100" zoomScaleSheetLayoutView="120" workbookViewId="0">
      <selection activeCell="K65" sqref="K6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10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 t="s">
        <v>749</v>
      </c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04" t="s">
        <v>173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25" t="s">
        <v>161</v>
      </c>
      <c r="H8" s="425"/>
      <c r="I8" s="425"/>
      <c r="J8" s="425"/>
      <c r="K8" s="425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23" t="s">
        <v>754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24" t="s">
        <v>750</v>
      </c>
      <c r="H10" s="424"/>
      <c r="I10" s="424"/>
      <c r="J10" s="424"/>
      <c r="K10" s="42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26" t="s">
        <v>162</v>
      </c>
      <c r="H11" s="426"/>
      <c r="I11" s="426"/>
      <c r="J11" s="426"/>
      <c r="K11" s="4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23" t="s">
        <v>5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24" t="s">
        <v>755</v>
      </c>
      <c r="H15" s="424"/>
      <c r="I15" s="424"/>
      <c r="J15" s="424"/>
      <c r="K15" s="424"/>
      <c r="M15" s="3"/>
      <c r="N15" s="3"/>
      <c r="O15" s="3"/>
      <c r="P15" s="3"/>
    </row>
    <row r="16" spans="1:36" ht="11.25" customHeight="1">
      <c r="G16" s="417" t="s">
        <v>166</v>
      </c>
      <c r="H16" s="417"/>
      <c r="I16" s="417"/>
      <c r="J16" s="417"/>
      <c r="K16" s="417"/>
      <c r="M16" s="3"/>
      <c r="N16" s="3"/>
      <c r="O16" s="3"/>
      <c r="P16" s="3"/>
    </row>
    <row r="17" spans="1:18">
      <c r="A17" s="297"/>
      <c r="B17" s="299"/>
      <c r="C17" s="299"/>
      <c r="D17" s="299"/>
      <c r="E17" s="401"/>
      <c r="F17" s="401"/>
      <c r="G17" s="401"/>
      <c r="H17" s="401"/>
      <c r="I17" s="401"/>
      <c r="J17" s="401"/>
      <c r="K17" s="401"/>
      <c r="L17" s="299"/>
      <c r="M17" s="3"/>
      <c r="N17" s="3"/>
      <c r="O17" s="3"/>
      <c r="P17" s="3"/>
    </row>
    <row r="18" spans="1:18" ht="12" customHeight="1">
      <c r="A18" s="389" t="s">
        <v>177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27"/>
      <c r="D22" s="429"/>
      <c r="E22" s="429"/>
      <c r="F22" s="429"/>
      <c r="G22" s="429"/>
      <c r="H22" s="429"/>
      <c r="I22" s="429"/>
      <c r="J22" s="4"/>
      <c r="K22" s="177" t="s">
        <v>1</v>
      </c>
      <c r="L22" s="16">
        <v>15</v>
      </c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 t="s">
        <v>753</v>
      </c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18" t="s">
        <v>7</v>
      </c>
      <c r="H25" s="418"/>
      <c r="I25" s="233">
        <v>9</v>
      </c>
      <c r="J25" s="235">
        <v>2</v>
      </c>
      <c r="K25" s="15">
        <v>2</v>
      </c>
      <c r="L25" s="15">
        <v>1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32" t="s">
        <v>2</v>
      </c>
      <c r="B27" s="408"/>
      <c r="C27" s="408"/>
      <c r="D27" s="408"/>
      <c r="E27" s="408"/>
      <c r="F27" s="408"/>
      <c r="G27" s="411" t="s">
        <v>3</v>
      </c>
      <c r="H27" s="413" t="s">
        <v>143</v>
      </c>
      <c r="I27" s="415" t="s">
        <v>147</v>
      </c>
      <c r="J27" s="416"/>
      <c r="K27" s="398" t="s">
        <v>144</v>
      </c>
      <c r="L27" s="396" t="s">
        <v>168</v>
      </c>
      <c r="M27" s="105"/>
      <c r="N27" s="3"/>
      <c r="O27" s="3"/>
      <c r="P27" s="3"/>
    </row>
    <row r="28" spans="1:18" ht="46.5" customHeight="1">
      <c r="A28" s="409"/>
      <c r="B28" s="410"/>
      <c r="C28" s="410"/>
      <c r="D28" s="410"/>
      <c r="E28" s="410"/>
      <c r="F28" s="410"/>
      <c r="G28" s="412"/>
      <c r="H28" s="414"/>
      <c r="I28" s="182" t="s">
        <v>142</v>
      </c>
      <c r="J28" s="183" t="s">
        <v>141</v>
      </c>
      <c r="K28" s="399"/>
      <c r="L28" s="397"/>
      <c r="M28" s="3"/>
      <c r="N28" s="3"/>
      <c r="O28" s="3"/>
      <c r="P28" s="3"/>
      <c r="Q28" s="3"/>
    </row>
    <row r="29" spans="1:18" ht="11.25" customHeight="1">
      <c r="A29" s="390" t="s">
        <v>139</v>
      </c>
      <c r="B29" s="391"/>
      <c r="C29" s="391"/>
      <c r="D29" s="391"/>
      <c r="E29" s="391"/>
      <c r="F29" s="39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73">
        <f>SUM(I31+I42+I61+I82+I89+I109+I131+I150+I160)</f>
        <v>1728824.8</v>
      </c>
      <c r="J30" s="373">
        <f>SUM(J31+J42+J61+J82+J89+J109+J131+J150+J160)</f>
        <v>1360924.8</v>
      </c>
      <c r="K30" s="372">
        <f>SUM(K31+K42+K61+K82+K89+K109+K131+K150+K160)</f>
        <v>1225658.6300000001</v>
      </c>
      <c r="L30" s="373">
        <f>SUM(L31+L42+L61+L82+L89+L109+L131+L150+L160)</f>
        <v>1225658.6300000001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73">
        <f>SUM(I32+I38)</f>
        <v>1497514.8</v>
      </c>
      <c r="J31" s="373">
        <f>SUM(J32+J38)</f>
        <v>1171944.8</v>
      </c>
      <c r="K31" s="370">
        <f>SUM(K32+K38)</f>
        <v>1109378.08</v>
      </c>
      <c r="L31" s="371">
        <f>SUM(L32+L38)</f>
        <v>1109378.08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8">
        <f>SUM(I33)</f>
        <v>1474796.44</v>
      </c>
      <c r="J32" s="368">
        <f t="shared" ref="J32:L34" si="0">SUM(J33)</f>
        <v>1154056.44</v>
      </c>
      <c r="K32" s="369">
        <f t="shared" si="0"/>
        <v>1092826.49</v>
      </c>
      <c r="L32" s="368">
        <f t="shared" si="0"/>
        <v>1092826.49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73">
        <f>SUM(I34+I36)</f>
        <v>1474796.44</v>
      </c>
      <c r="J33" s="373">
        <f t="shared" si="0"/>
        <v>1154056.44</v>
      </c>
      <c r="K33" s="373">
        <f t="shared" si="0"/>
        <v>1092826.49</v>
      </c>
      <c r="L33" s="373">
        <f t="shared" si="0"/>
        <v>1092826.49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9">
        <f>SUM(I35)</f>
        <v>1474796.44</v>
      </c>
      <c r="J34" s="369">
        <f t="shared" si="0"/>
        <v>1154056.44</v>
      </c>
      <c r="K34" s="369">
        <f t="shared" si="0"/>
        <v>1092826.49</v>
      </c>
      <c r="L34" s="369">
        <f t="shared" si="0"/>
        <v>1092826.49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80">
        <v>1474796.44</v>
      </c>
      <c r="J35" s="367">
        <v>1154056.44</v>
      </c>
      <c r="K35" s="367">
        <v>1092826.49</v>
      </c>
      <c r="L35" s="367">
        <v>1092826.49</v>
      </c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9">
        <f>I39</f>
        <v>22718.36</v>
      </c>
      <c r="J38" s="127">
        <f t="shared" ref="J38:L39" si="2">J39</f>
        <v>17888.36</v>
      </c>
      <c r="K38" s="369">
        <f t="shared" si="2"/>
        <v>16551.59</v>
      </c>
      <c r="L38" s="368">
        <f t="shared" si="2"/>
        <v>16551.59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9">
        <f>I40</f>
        <v>22718.36</v>
      </c>
      <c r="J39" s="127">
        <f t="shared" si="2"/>
        <v>17888.36</v>
      </c>
      <c r="K39" s="368">
        <f t="shared" si="2"/>
        <v>16551.59</v>
      </c>
      <c r="L39" s="368">
        <f t="shared" si="2"/>
        <v>16551.59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8">
        <f>I41</f>
        <v>22718.36</v>
      </c>
      <c r="J40" s="127">
        <f>J41</f>
        <v>17888.36</v>
      </c>
      <c r="K40" s="368">
        <f>K41</f>
        <v>16551.59</v>
      </c>
      <c r="L40" s="368">
        <f>L41</f>
        <v>16551.59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81">
        <v>22718.36</v>
      </c>
      <c r="J41" s="116">
        <v>17888.36</v>
      </c>
      <c r="K41" s="367">
        <v>16551.59</v>
      </c>
      <c r="L41" s="367">
        <v>16551.59</v>
      </c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209100</v>
      </c>
      <c r="J42" s="119">
        <f t="shared" ref="J42:L44" si="3">J43</f>
        <v>172080</v>
      </c>
      <c r="K42" s="376">
        <f t="shared" si="3"/>
        <v>101518.1</v>
      </c>
      <c r="L42" s="376">
        <f t="shared" si="3"/>
        <v>101518.1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209100</v>
      </c>
      <c r="J43" s="129">
        <f t="shared" si="3"/>
        <v>172080</v>
      </c>
      <c r="K43" s="368">
        <f t="shared" si="3"/>
        <v>101518.1</v>
      </c>
      <c r="L43" s="369">
        <f t="shared" si="3"/>
        <v>101518.1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209100</v>
      </c>
      <c r="J44" s="129">
        <f t="shared" si="3"/>
        <v>172080</v>
      </c>
      <c r="K44" s="375">
        <f t="shared" si="3"/>
        <v>101518.1</v>
      </c>
      <c r="L44" s="375">
        <f t="shared" si="3"/>
        <v>101518.1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209100</v>
      </c>
      <c r="J45" s="149">
        <f>SUM(J46:J60)</f>
        <v>172080</v>
      </c>
      <c r="K45" s="374">
        <f>SUM(K46:K60)</f>
        <v>101518.1</v>
      </c>
      <c r="L45" s="374">
        <f>SUM(L46:L60)</f>
        <v>101518.1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>
        <v>30000</v>
      </c>
      <c r="J46" s="116">
        <v>22000</v>
      </c>
      <c r="K46" s="367">
        <v>6046.76</v>
      </c>
      <c r="L46" s="367">
        <v>6046.76</v>
      </c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>
        <v>800</v>
      </c>
      <c r="J47" s="116">
        <v>650</v>
      </c>
      <c r="K47" s="116">
        <v>255.5</v>
      </c>
      <c r="L47" s="116">
        <v>255.5</v>
      </c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>
        <v>3600</v>
      </c>
      <c r="J48" s="116">
        <v>3060</v>
      </c>
      <c r="K48" s="367">
        <v>2318.5100000000002</v>
      </c>
      <c r="L48" s="367">
        <v>2318.5100000000002</v>
      </c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>
        <v>16200</v>
      </c>
      <c r="J49" s="116">
        <v>11340</v>
      </c>
      <c r="K49" s="367">
        <v>4498.08</v>
      </c>
      <c r="L49" s="367">
        <v>4498.08</v>
      </c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>
        <v>11000</v>
      </c>
      <c r="J54" s="116">
        <v>8700</v>
      </c>
      <c r="K54" s="116">
        <v>2604.6</v>
      </c>
      <c r="L54" s="116">
        <v>2604.6</v>
      </c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>
        <v>3800</v>
      </c>
      <c r="J55" s="116">
        <v>2550</v>
      </c>
      <c r="K55" s="367">
        <v>1442</v>
      </c>
      <c r="L55" s="367">
        <v>1442</v>
      </c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>
        <v>67500</v>
      </c>
      <c r="J57" s="116">
        <v>61500</v>
      </c>
      <c r="K57" s="116">
        <v>41635.18</v>
      </c>
      <c r="L57" s="116">
        <v>41635.18</v>
      </c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>
        <v>31100</v>
      </c>
      <c r="J58" s="116">
        <v>23200</v>
      </c>
      <c r="K58" s="367">
        <v>14817</v>
      </c>
      <c r="L58" s="367">
        <v>14817</v>
      </c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>
        <v>45100</v>
      </c>
      <c r="J60" s="116">
        <v>39080</v>
      </c>
      <c r="K60" s="367">
        <v>27900.47</v>
      </c>
      <c r="L60" s="367">
        <v>27900.47</v>
      </c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22210</v>
      </c>
      <c r="J131" s="128">
        <f>SUM(J132+J137+J145)</f>
        <v>16900</v>
      </c>
      <c r="K131" s="369">
        <f>SUM(K132+K137+K145)</f>
        <v>14762.45</v>
      </c>
      <c r="L131" s="368">
        <f>SUM(L132+L137+L145)</f>
        <v>14762.45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22210</v>
      </c>
      <c r="J145" s="128">
        <f t="shared" ref="J145:L146" si="23">J146</f>
        <v>16900</v>
      </c>
      <c r="K145" s="369">
        <f t="shared" si="23"/>
        <v>14762.45</v>
      </c>
      <c r="L145" s="368">
        <f t="shared" si="23"/>
        <v>14762.45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22210</v>
      </c>
      <c r="J146" s="150">
        <f t="shared" si="23"/>
        <v>16900</v>
      </c>
      <c r="K146" s="374">
        <f t="shared" si="23"/>
        <v>14762.45</v>
      </c>
      <c r="L146" s="379">
        <f t="shared" si="23"/>
        <v>14762.45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22210</v>
      </c>
      <c r="J147" s="128">
        <f>SUM(J148:J149)</f>
        <v>16900</v>
      </c>
      <c r="K147" s="369">
        <f>SUM(K148:K149)</f>
        <v>14762.45</v>
      </c>
      <c r="L147" s="368">
        <f>SUM(L148:L149)</f>
        <v>14762.45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>
        <v>22210</v>
      </c>
      <c r="J148" s="115">
        <v>16900</v>
      </c>
      <c r="K148" s="378">
        <v>14762.45</v>
      </c>
      <c r="L148" s="378">
        <v>14762.45</v>
      </c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6000</v>
      </c>
      <c r="J176" s="138">
        <f>SUM(J177+J230+J295)</f>
        <v>6000</v>
      </c>
      <c r="K176" s="111">
        <f>SUM(K177+K230+K295)</f>
        <v>6000</v>
      </c>
      <c r="L176" s="110">
        <f>SUM(L177+L230+L295)</f>
        <v>6000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6000</v>
      </c>
      <c r="J177" s="123">
        <f>SUM(J178+J201+J208+J220+J224)</f>
        <v>6000</v>
      </c>
      <c r="K177" s="123">
        <f>SUM(K178+K201+K208+K220+K224)</f>
        <v>6000</v>
      </c>
      <c r="L177" s="123">
        <f>SUM(L178+L201+L208+L220+L224)</f>
        <v>6000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6000</v>
      </c>
      <c r="J178" s="128">
        <f>SUM(J179+J182+J187+J193+J198)</f>
        <v>6000</v>
      </c>
      <c r="K178" s="129">
        <f>SUM(K179+K182+K187+K193+K198)</f>
        <v>6000</v>
      </c>
      <c r="L178" s="127">
        <f>SUM(L179+L182+L187+L193+L198)</f>
        <v>6000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6000</v>
      </c>
      <c r="J198" s="128">
        <f t="shared" ref="J198:L199" si="29">J199</f>
        <v>6000</v>
      </c>
      <c r="K198" s="129">
        <f t="shared" si="29"/>
        <v>6000</v>
      </c>
      <c r="L198" s="127">
        <f t="shared" si="29"/>
        <v>6000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6000</v>
      </c>
      <c r="J199" s="129">
        <f t="shared" si="29"/>
        <v>6000</v>
      </c>
      <c r="K199" s="129">
        <f t="shared" si="29"/>
        <v>6000</v>
      </c>
      <c r="L199" s="129">
        <f t="shared" si="29"/>
        <v>6000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>
        <v>6000</v>
      </c>
      <c r="J200" s="117">
        <v>6000</v>
      </c>
      <c r="K200" s="117">
        <v>6000</v>
      </c>
      <c r="L200" s="117">
        <v>6000</v>
      </c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1734824.8</v>
      </c>
      <c r="J360" s="140">
        <f>SUM(J30+J176)</f>
        <v>1366924.8</v>
      </c>
      <c r="K360" s="377">
        <f>SUM(K30+K176)</f>
        <v>1231658.6300000001</v>
      </c>
      <c r="L360" s="377">
        <f>SUM(L30+L176)</f>
        <v>1231658.6300000001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 t="s">
        <v>756</v>
      </c>
      <c r="H362" s="359"/>
      <c r="I362" s="362"/>
      <c r="J362" s="361"/>
      <c r="K362" s="362" t="s">
        <v>757</v>
      </c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386" t="s">
        <v>133</v>
      </c>
      <c r="L363" s="386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 t="s">
        <v>751</v>
      </c>
      <c r="H365" s="3"/>
      <c r="I365" s="161"/>
      <c r="J365" s="3"/>
      <c r="K365" s="243" t="s">
        <v>752</v>
      </c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30" t="s">
        <v>747</v>
      </c>
      <c r="E366" s="431"/>
      <c r="F366" s="431"/>
      <c r="G366" s="431"/>
      <c r="H366" s="353"/>
      <c r="I366" s="186" t="s">
        <v>132</v>
      </c>
      <c r="J366" s="297"/>
      <c r="K366" s="386" t="s">
        <v>133</v>
      </c>
      <c r="L366" s="386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23F461F3-CB09-4668-8748-D953C6FD6A8B}" showPageBreaks="1" zeroValues="0" fitToPage="1" hiddenColumns="1">
      <selection activeCell="J47" sqref="J4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E48B7BE0-09C0-4D2C-8773-75D23533BEA9}" showPageBreaks="1" zeroValues="0" fitToPage="1" hiddenColumns="1" topLeftCell="A10">
      <selection activeCell="K35" sqref="K35"/>
      <pageMargins left="0.70866141732283472" right="0.70866141732283472" top="0.74803149606299213" bottom="0.74803149606299213" header="0.31496062992125984" footer="0.31496062992125984"/>
      <pageSetup paperSize="9" scale="91" firstPageNumber="0" fitToHeight="0" orientation="portrait" r:id="rId10"/>
      <headerFooter alignWithMargins="0">
        <oddHeader>&amp;C&amp;P</oddHeader>
      </headerFooter>
    </customSheetView>
  </customSheetViews>
  <mergeCells count="22"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66:G366"/>
    <mergeCell ref="K366:L366"/>
    <mergeCell ref="L27:L28"/>
    <mergeCell ref="A29:F29"/>
    <mergeCell ref="K27:K28"/>
    <mergeCell ref="K363:L363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23F461F3-CB09-4668-8748-D953C6FD6A8B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E48B7BE0-09C0-4D2C-8773-75D23533BEA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2021-10-01T07:04:30Z</cp:lastPrinted>
  <dcterms:created xsi:type="dcterms:W3CDTF">2004-04-07T10:43:01Z</dcterms:created>
  <dcterms:modified xsi:type="dcterms:W3CDTF">2021-10-01T07:04:32Z</dcterms:modified>
</cp:coreProperties>
</file>